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85" yWindow="65521" windowWidth="15285" windowHeight="9645" activeTab="0"/>
  </bookViews>
  <sheets>
    <sheet name="Прил 7 " sheetId="1" r:id="rId1"/>
  </sheets>
  <definedNames>
    <definedName name="_xlnm._FilterDatabase" localSheetId="0" hidden="1">'Прил 7 '!$A$12:$G$347</definedName>
    <definedName name="_xlnm.Print_Area" localSheetId="0">'Прил 7 '!$A$1:$G$348</definedName>
  </definedNames>
  <calcPr fullCalcOnLoad="1"/>
</workbook>
</file>

<file path=xl/sharedStrings.xml><?xml version="1.0" encoding="utf-8"?>
<sst xmlns="http://schemas.openxmlformats.org/spreadsheetml/2006/main" count="1533" uniqueCount="421">
  <si>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</si>
  <si>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</si>
  <si>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</si>
  <si>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</si>
  <si>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</si>
  <si>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</si>
  <si>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</si>
  <si>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</si>
  <si>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</si>
  <si>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</si>
  <si>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</si>
  <si>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</si>
  <si>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</si>
  <si>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</si>
  <si>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</si>
  <si>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98 9 09 10200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</si>
  <si>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</si>
  <si>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</si>
  <si>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</si>
  <si>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</si>
  <si>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</si>
  <si>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</si>
  <si>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</si>
  <si>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</si>
  <si>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</si>
  <si>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</si>
  <si>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</si>
  <si>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</si>
  <si>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</si>
  <si>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</si>
  <si>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</si>
  <si>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</si>
  <si>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</si>
  <si>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</si>
  <si>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</si>
  <si>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</si>
  <si>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</si>
  <si>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</si>
  <si>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</si>
  <si>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</si>
  <si>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</si>
  <si>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</si>
  <si>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</si>
  <si>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</si>
  <si>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</si>
  <si>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</si>
  <si>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</si>
  <si>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</si>
  <si>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</si>
  <si>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</si>
  <si>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</si>
  <si>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</si>
  <si>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</si>
  <si>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</si>
  <si>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</si>
  <si>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</si>
  <si>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</si>
  <si>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</si>
  <si>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</si>
  <si>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</si>
  <si>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</si>
  <si>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</si>
  <si>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</si>
  <si>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</si>
  <si>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</si>
  <si>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</si>
  <si>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</si>
  <si>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</si>
  <si>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60 1 01 S0140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</si>
  <si>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</si>
  <si>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</si>
  <si>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</si>
  <si>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</si>
  <si>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</si>
  <si>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1200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</si>
  <si>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</si>
  <si>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</si>
  <si>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</si>
  <si>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</si>
  <si>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</si>
  <si>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</si>
  <si>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</si>
  <si>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</si>
  <si>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</si>
  <si>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</si>
  <si>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</si>
  <si>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</si>
  <si>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</si>
  <si>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</si>
  <si>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</si>
  <si>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</si>
  <si>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</si>
  <si>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59 2 00 00000</t>
  </si>
  <si>
    <t>59 2 01 00000</t>
  </si>
  <si>
    <t>59 2 01 14730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</si>
  <si>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</si>
  <si>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</si>
  <si>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</si>
  <si>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</si>
  <si>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</si>
  <si>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</si>
  <si>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</si>
  <si>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</si>
  <si>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</si>
  <si>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</si>
  <si>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</si>
  <si>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</si>
  <si>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</si>
  <si>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</si>
  <si>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</si>
  <si>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0100</t>
  </si>
  <si>
    <t>5С 0 00 00000</t>
  </si>
  <si>
    <t>5С 1 00 00000</t>
  </si>
  <si>
    <t>5С 1 01 00000</t>
  </si>
  <si>
    <t>5С 1 01 S0250</t>
  </si>
  <si>
    <t>Расходы на обеспечение функций органов местного самоуправления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</si>
  <si>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</si>
  <si>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 xml:space="preserve">Мероприятия по строительству и реконструкции объектов водоснабжения, водоотведения и очистки сточных вод </t>
  </si>
  <si>
    <t>77 0 00 00000</t>
  </si>
  <si>
    <t>917</t>
  </si>
  <si>
    <t>67 4 09 00000</t>
  </si>
  <si>
    <t>360</t>
  </si>
  <si>
    <t>77 2 00 00000</t>
  </si>
  <si>
    <t>Иные выплаты населению</t>
  </si>
  <si>
    <t>6L 1 00 00000</t>
  </si>
  <si>
    <t>6L 0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</si>
  <si>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</si>
  <si>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</si>
  <si>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98 9 09 96110</t>
  </si>
  <si>
    <t>98 9 09 96040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</si>
  <si>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</si>
  <si>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</si>
  <si>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</si>
  <si>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</si>
  <si>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</si>
  <si>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</si>
  <si>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</si>
  <si>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</si>
  <si>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</si>
  <si>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5L 0 01 S0750</t>
  </si>
  <si>
    <t>6R 0 00 00000</t>
  </si>
  <si>
    <t>6R 1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</si>
  <si>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</si>
  <si>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</si>
  <si>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6R 1 01 00000</t>
  </si>
  <si>
    <t>Организация и проведение мероприятий для молодежи</t>
  </si>
  <si>
    <t>6R 1 01 12810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</si>
  <si>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</si>
  <si>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</si>
  <si>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</si>
  <si>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</si>
  <si>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</si>
  <si>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</si>
  <si>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</si>
  <si>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</si>
  <si>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</si>
  <si>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</si>
  <si>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</si>
  <si>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</si>
  <si>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</si>
  <si>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</si>
  <si>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</si>
  <si>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</si>
  <si>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</si>
  <si>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Расходы за счет субсидий на финансирование в рамках государственных программ (Дорожное хозяйство)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</si>
  <si>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</si>
  <si>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</si>
  <si>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</si>
  <si>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</si>
  <si>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</si>
  <si>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</si>
  <si>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</si>
  <si>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</si>
  <si>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Расходы на обеспечение деятельности муниципальных казенных учреждений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</si>
  <si>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</si>
  <si>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</si>
  <si>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</si>
  <si>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</si>
  <si>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</si>
  <si>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</si>
  <si>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</si>
  <si>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</si>
  <si>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</si>
  <si>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</si>
  <si>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</si>
  <si>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</si>
  <si>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</si>
  <si>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</si>
  <si>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</si>
  <si>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</si>
  <si>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</si>
  <si>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</si>
  <si>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</si>
  <si>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</si>
  <si>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</si>
  <si>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</si>
  <si>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</si>
  <si>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</si>
  <si>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</si>
  <si>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</si>
  <si>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</si>
  <si>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</si>
  <si>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</si>
  <si>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</si>
  <si>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</si>
  <si>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</si>
  <si>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</si>
  <si>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</si>
  <si>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</si>
  <si>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</si>
  <si>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</si>
  <si>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ВСЕГО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</si>
  <si>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</si>
  <si>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</si>
  <si>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</si>
  <si>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</si>
  <si>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</si>
  <si>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</si>
  <si>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</si>
  <si>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</si>
  <si>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</si>
  <si>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</si>
  <si>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</si>
  <si>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</si>
  <si>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</si>
  <si>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</si>
  <si>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</si>
  <si>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</si>
  <si>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</si>
  <si>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</si>
  <si>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</si>
  <si>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</si>
  <si>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</si>
  <si>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</si>
  <si>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</si>
  <si>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</si>
  <si>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</si>
  <si>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</si>
  <si>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</si>
  <si>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</si>
  <si>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</si>
  <si>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</si>
  <si>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</si>
  <si>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</si>
  <si>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</si>
  <si>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</si>
  <si>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</si>
  <si>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</si>
  <si>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</si>
  <si>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</si>
  <si>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</si>
  <si>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</si>
  <si>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</si>
  <si>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</si>
  <si>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</si>
  <si>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</si>
  <si>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</si>
  <si>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</si>
  <si>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</si>
  <si>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</si>
  <si>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</si>
  <si>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</si>
  <si>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</si>
  <si>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</si>
  <si>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</si>
  <si>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</si>
  <si>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</si>
  <si>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</si>
  <si>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</si>
  <si>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</si>
  <si>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</si>
  <si>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</si>
  <si>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</si>
  <si>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</si>
  <si>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</si>
  <si>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</si>
  <si>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</si>
  <si>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</si>
  <si>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</si>
  <si>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</si>
  <si>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</si>
  <si>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</si>
  <si>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</si>
  <si>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</si>
  <si>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</si>
  <si>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</si>
  <si>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</si>
  <si>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</si>
  <si>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</si>
  <si>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</si>
  <si>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</si>
  <si>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</si>
  <si>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</si>
  <si>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</si>
  <si>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</si>
  <si>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</si>
  <si>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</si>
  <si>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</si>
  <si>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</si>
  <si>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</si>
  <si>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</si>
  <si>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</si>
  <si>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</si>
  <si>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</si>
  <si>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</si>
  <si>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</si>
  <si>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</si>
  <si>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</si>
  <si>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</si>
  <si>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</si>
  <si>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</si>
  <si>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</si>
  <si>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</si>
  <si>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</si>
  <si>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</si>
  <si>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</si>
  <si>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</si>
  <si>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</si>
  <si>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</si>
  <si>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</si>
  <si>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</si>
  <si>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</si>
  <si>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</si>
  <si>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</si>
  <si>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</si>
  <si>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>77 2 02 16150</t>
  </si>
  <si>
    <t>Разработка схемы газоснабжения МО "Кировск"</t>
  </si>
  <si>
    <t>7В 0 00 00000</t>
  </si>
  <si>
    <t>7В 2 00 00000</t>
  </si>
  <si>
    <t>7В 2 01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</si>
  <si>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</si>
  <si>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</si>
  <si>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</si>
  <si>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</si>
  <si>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</si>
  <si>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</si>
  <si>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6L 1 F2 55550</t>
  </si>
  <si>
    <t>6L 1 F2 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</si>
  <si>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</si>
  <si>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</si>
  <si>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</si>
  <si>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</si>
  <si>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</si>
  <si>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</si>
  <si>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</si>
  <si>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</si>
  <si>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</si>
  <si>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</si>
  <si>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</si>
  <si>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 xml:space="preserve"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</si>
  <si>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</si>
  <si>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</si>
  <si>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</si>
  <si>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"Обустройство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</si>
  <si>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</si>
  <si>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</si>
  <si>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</si>
  <si>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</si>
  <si>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</si>
  <si>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</si>
  <si>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</si>
  <si>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</si>
  <si>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</si>
  <si>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</si>
  <si>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</si>
  <si>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</si>
  <si>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</si>
  <si>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</si>
  <si>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</si>
  <si>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</si>
  <si>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</si>
  <si>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</si>
  <si>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</si>
  <si>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98 9 09 15320</t>
  </si>
  <si>
    <t>5F 0 00 00000</t>
  </si>
  <si>
    <t>5F 0 01 00000</t>
  </si>
  <si>
    <t>5F 0 01 S4770</t>
  </si>
  <si>
    <t>расходов бюджета МО "Кировск" на 2020 год</t>
  </si>
  <si>
    <t>Проведение независимых экспертиз товаров, работ, услуг</t>
  </si>
  <si>
    <t>98 9 09 10020</t>
  </si>
  <si>
    <t>Строительство улично-дорожной сети</t>
  </si>
  <si>
    <t>98 9 09 80370</t>
  </si>
  <si>
    <t>98 9 09 16310</t>
  </si>
  <si>
    <t>Осуществление строительного контроля с лабораторным сопровождением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</si>
  <si>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</si>
  <si>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67 5 00 00000</t>
  </si>
  <si>
    <t>67 5 09 00210</t>
  </si>
  <si>
    <t>Реализация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</si>
  <si>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</si>
  <si>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от 21 ноября 2019г. № 43</t>
  </si>
  <si>
    <t>013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</si>
  <si>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</si>
  <si>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</si>
  <si>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Мероприятия в области жилищного хозяйства</t>
  </si>
  <si>
    <t>98 9 09 15000</t>
  </si>
  <si>
    <t xml:space="preserve">Основное мероприятие "Реконструкция канализационных очистных сооружений г. Кировск" </t>
  </si>
  <si>
    <t>Основное мероприятие "Замена участков магистральной тепловой сети в п.Молодцово"</t>
  </si>
  <si>
    <t>77 1 01 00000</t>
  </si>
  <si>
    <t>Реализация мероприятий по повышению надежности и энергетической эффективности в системах теплоснабжения</t>
  </si>
  <si>
    <t>77 0 01 S0180</t>
  </si>
  <si>
    <t>Проверка сметной документации</t>
  </si>
  <si>
    <t>77 1 01 16050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</si>
  <si>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</si>
  <si>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98 9 09 82190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</si>
  <si>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</si>
  <si>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</si>
  <si>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Реализация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</si>
  <si>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Расходы за счет субсидии бюджетам поселений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</si>
  <si>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Поддержка развития общественной инфраструктуры муниципального значения</t>
  </si>
  <si>
    <t>6К 3 01 S4840</t>
  </si>
  <si>
    <t>012</t>
  </si>
  <si>
    <t>Предоставление муниципальным бюджетным и автономным учреждениям субсидий</t>
  </si>
  <si>
    <t>98 9 09 00250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</si>
  <si>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</si>
  <si>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98 9 09 S5196</t>
  </si>
  <si>
    <t>Приложение №6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</si>
  <si>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</si>
  <si>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</si>
  <si>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02 0 01 S4750</t>
  </si>
  <si>
    <t>Реализация мероприятий по благоустройству дворовых территорий муниципальных образований Ленинградской области</t>
  </si>
  <si>
    <t>от 26 марта 2020г. № 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</si>
</sst>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left" vertical="top" wrapText="1"/>
    </xf>
    <xf numFmtId="49" fontId="12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72" fontId="9" fillId="33" borderId="16" xfId="0" applyNumberFormat="1" applyFont="1" applyFill="1" applyBorder="1" applyAlignment="1">
      <alignment horizontal="right" vertical="center" wrapText="1"/>
    </xf>
    <xf numFmtId="49" fontId="9" fillId="33" borderId="16" xfId="0" applyNumberFormat="1" applyFont="1" applyFill="1" applyBorder="1" applyAlignment="1">
      <alignment horizontal="left" vertical="top" wrapText="1"/>
    </xf>
    <xf numFmtId="49" fontId="13" fillId="33" borderId="16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right"/>
    </xf>
    <xf numFmtId="0" fontId="13" fillId="33" borderId="16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right"/>
    </xf>
    <xf numFmtId="20" fontId="14" fillId="33" borderId="16" xfId="0" applyNumberFormat="1" applyFont="1" applyFill="1" applyBorder="1" applyAlignment="1">
      <alignment horizontal="left" vertical="top" wrapText="1"/>
    </xf>
    <xf numFmtId="172" fontId="0" fillId="33" borderId="16" xfId="0" applyNumberFormat="1" applyFont="1" applyFill="1" applyBorder="1" applyAlignment="1">
      <alignment horizontal="right"/>
    </xf>
    <xf numFmtId="20" fontId="12" fillId="33" borderId="16" xfId="0" applyNumberFormat="1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/>
    </xf>
    <xf numFmtId="172" fontId="7" fillId="33" borderId="16" xfId="0" applyNumberFormat="1" applyFont="1" applyFill="1" applyBorder="1" applyAlignment="1">
      <alignment horizontal="center"/>
    </xf>
    <xf numFmtId="49" fontId="13" fillId="33" borderId="16" xfId="0" applyNumberFormat="1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6" xfId="0" applyNumberFormat="1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/>
    </xf>
    <xf numFmtId="4" fontId="9" fillId="33" borderId="16" xfId="0" applyNumberFormat="1" applyFont="1" applyFill="1" applyBorder="1" applyAlignment="1">
      <alignment horizontal="right"/>
    </xf>
    <xf numFmtId="172" fontId="9" fillId="33" borderId="17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right"/>
    </xf>
    <xf numFmtId="49" fontId="14" fillId="33" borderId="16" xfId="0" applyNumberFormat="1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left" vertical="top" wrapText="1"/>
    </xf>
    <xf numFmtId="49" fontId="0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 applyProtection="1">
      <alignment horizontal="right" vertical="center" wrapText="1"/>
      <protection/>
    </xf>
    <xf numFmtId="172" fontId="7" fillId="33" borderId="17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left" vertical="top" wrapText="1"/>
    </xf>
    <xf numFmtId="172" fontId="0" fillId="33" borderId="16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left" vertical="top" wrapText="1"/>
    </xf>
    <xf numFmtId="49" fontId="0" fillId="33" borderId="16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9"/>
  <sheetViews>
    <sheetView showGridLines="0" tabSelected="1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64.875" style="8" customWidth="1"/>
    <col min="2" max="2" width="6.625" style="8" customWidth="1"/>
    <col min="3" max="3" width="7.625" style="8" customWidth="1"/>
    <col min="4" max="4" width="17.75390625" style="8" bestFit="1" customWidth="1"/>
    <col min="5" max="5" width="5.125" style="8" customWidth="1"/>
    <col min="6" max="6" width="6.75390625" style="8" customWidth="1"/>
    <col min="7" max="7" width="11.75390625" style="9" bestFit="1" customWidth="1"/>
    <col min="8" max="16384" width="9.125" style="1" customWidth="1"/>
  </cols>
  <sheetData>
    <row r="1" spans="1:7" ht="15.75">
      <c r="A1" s="71" t="s">
        <v>415</v>
      </c>
      <c r="B1" s="71"/>
      <c r="C1" s="71"/>
      <c r="D1" s="71"/>
      <c r="E1" s="71"/>
      <c r="F1" s="71"/>
      <c r="G1" s="71"/>
    </row>
    <row r="2" spans="1:7" ht="15.75">
      <c r="A2" s="71" t="s">
        <v>234</v>
      </c>
      <c r="B2" s="72"/>
      <c r="C2" s="72"/>
      <c r="D2" s="72"/>
      <c r="E2" s="72"/>
      <c r="F2" s="72"/>
      <c r="G2" s="72"/>
    </row>
    <row r="3" spans="1:7" ht="15.75">
      <c r="A3" s="71" t="s">
        <v>420</v>
      </c>
      <c r="B3" s="71"/>
      <c r="C3" s="71"/>
      <c r="D3" s="72"/>
      <c r="E3" s="72"/>
      <c r="F3" s="72"/>
      <c r="G3" s="72"/>
    </row>
    <row r="4" spans="1:7" ht="15.75">
      <c r="A4" s="12"/>
      <c r="B4" s="12"/>
      <c r="C4" s="12"/>
      <c r="D4" s="11"/>
      <c r="E4" s="11"/>
      <c r="F4" s="11"/>
      <c r="G4" s="11"/>
    </row>
    <row r="5" spans="1:7" ht="15.75">
      <c r="A5" s="12"/>
      <c r="B5" s="12"/>
      <c r="C5" s="12"/>
      <c r="D5" s="12"/>
      <c r="E5" s="12"/>
      <c r="F5" s="12"/>
      <c r="G5" s="12" t="s">
        <v>102</v>
      </c>
    </row>
    <row r="6" spans="1:7" ht="15.75">
      <c r="A6" s="71" t="s">
        <v>234</v>
      </c>
      <c r="B6" s="72"/>
      <c r="C6" s="72"/>
      <c r="D6" s="72"/>
      <c r="E6" s="72"/>
      <c r="F6" s="72"/>
      <c r="G6" s="72"/>
    </row>
    <row r="7" spans="1:7" ht="15.75">
      <c r="A7" s="71" t="s">
        <v>389</v>
      </c>
      <c r="B7" s="71"/>
      <c r="C7" s="71"/>
      <c r="D7" s="72"/>
      <c r="E7" s="72"/>
      <c r="F7" s="72"/>
      <c r="G7" s="72"/>
    </row>
    <row r="8" spans="1:7" ht="15.75">
      <c r="A8" s="74"/>
      <c r="B8" s="74"/>
      <c r="C8" s="74"/>
      <c r="D8" s="74"/>
      <c r="E8" s="74"/>
      <c r="F8" s="74"/>
      <c r="G8" s="2"/>
    </row>
    <row r="9" spans="1:7" ht="15.75">
      <c r="A9" s="73" t="s">
        <v>246</v>
      </c>
      <c r="B9" s="73"/>
      <c r="C9" s="73"/>
      <c r="D9" s="73"/>
      <c r="E9" s="73"/>
      <c r="F9" s="73"/>
      <c r="G9" s="72"/>
    </row>
    <row r="10" spans="1:7" ht="15.75">
      <c r="A10" s="73" t="s">
        <v>377</v>
      </c>
      <c r="B10" s="73"/>
      <c r="C10" s="73"/>
      <c r="D10" s="73"/>
      <c r="E10" s="73"/>
      <c r="F10" s="73"/>
      <c r="G10" s="72"/>
    </row>
    <row r="11" ht="15.75" thickBot="1"/>
    <row r="12" spans="1:7" ht="24" thickBot="1" thickTop="1">
      <c r="A12" s="13" t="s">
        <v>208</v>
      </c>
      <c r="B12" s="14" t="s">
        <v>247</v>
      </c>
      <c r="C12" s="14" t="s">
        <v>248</v>
      </c>
      <c r="D12" s="14" t="s">
        <v>249</v>
      </c>
      <c r="E12" s="14" t="s">
        <v>250</v>
      </c>
      <c r="F12" s="15" t="s">
        <v>251</v>
      </c>
      <c r="G12" s="16" t="s">
        <v>218</v>
      </c>
    </row>
    <row r="13" spans="1:7" ht="13.5" thickTop="1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9">
        <v>6</v>
      </c>
      <c r="G13" s="18">
        <v>7</v>
      </c>
    </row>
    <row r="14" spans="1:7" ht="27">
      <c r="A14" s="20" t="s">
        <v>252</v>
      </c>
      <c r="B14" s="21" t="s">
        <v>253</v>
      </c>
      <c r="C14" s="22"/>
      <c r="D14" s="22"/>
      <c r="E14" s="22"/>
      <c r="F14" s="23"/>
      <c r="G14" s="24">
        <f>G15</f>
        <v>5650.700000000001</v>
      </c>
    </row>
    <row r="15" spans="1:7" ht="12.75">
      <c r="A15" s="25" t="s">
        <v>179</v>
      </c>
      <c r="B15" s="26" t="s">
        <v>253</v>
      </c>
      <c r="C15" s="27" t="s">
        <v>110</v>
      </c>
      <c r="D15" s="27"/>
      <c r="E15" s="27"/>
      <c r="F15" s="28"/>
      <c r="G15" s="29">
        <f>G16+G22</f>
        <v>5650.700000000001</v>
      </c>
    </row>
    <row r="16" spans="1:7" ht="25.5">
      <c r="A16" s="25" t="s">
        <v>167</v>
      </c>
      <c r="B16" s="26" t="s">
        <v>253</v>
      </c>
      <c r="C16" s="27" t="s">
        <v>212</v>
      </c>
      <c r="D16" s="27"/>
      <c r="E16" s="27"/>
      <c r="F16" s="28"/>
      <c r="G16" s="29">
        <f>G17</f>
        <v>2655.6</v>
      </c>
    </row>
    <row r="17" spans="1:7" s="3" customFormat="1" ht="12.75">
      <c r="A17" s="25" t="s">
        <v>239</v>
      </c>
      <c r="B17" s="26" t="s">
        <v>253</v>
      </c>
      <c r="C17" s="27" t="s">
        <v>212</v>
      </c>
      <c r="D17" s="27" t="s">
        <v>263</v>
      </c>
      <c r="E17" s="27"/>
      <c r="F17" s="28"/>
      <c r="G17" s="29">
        <f>G18</f>
        <v>2655.6</v>
      </c>
    </row>
    <row r="18" spans="1:7" ht="25.5">
      <c r="A18" s="25" t="s">
        <v>238</v>
      </c>
      <c r="B18" s="26" t="s">
        <v>253</v>
      </c>
      <c r="C18" s="27" t="s">
        <v>212</v>
      </c>
      <c r="D18" s="27" t="s">
        <v>264</v>
      </c>
      <c r="E18" s="27"/>
      <c r="F18" s="28"/>
      <c r="G18" s="29">
        <f>G19</f>
        <v>2655.6</v>
      </c>
    </row>
    <row r="19" spans="1:7" ht="12.75">
      <c r="A19" s="25" t="s">
        <v>91</v>
      </c>
      <c r="B19" s="26" t="s">
        <v>253</v>
      </c>
      <c r="C19" s="27" t="s">
        <v>212</v>
      </c>
      <c r="D19" s="27" t="s">
        <v>265</v>
      </c>
      <c r="E19" s="27"/>
      <c r="F19" s="28"/>
      <c r="G19" s="29">
        <f>G20</f>
        <v>2655.6</v>
      </c>
    </row>
    <row r="20" spans="1:7" ht="25.5">
      <c r="A20" s="25" t="s">
        <v>342</v>
      </c>
      <c r="B20" s="26" t="s">
        <v>253</v>
      </c>
      <c r="C20" s="27" t="s">
        <v>212</v>
      </c>
      <c r="D20" s="27" t="s">
        <v>266</v>
      </c>
      <c r="E20" s="27"/>
      <c r="F20" s="28"/>
      <c r="G20" s="29">
        <f>G21</f>
        <v>2655.6</v>
      </c>
    </row>
    <row r="21" spans="1:7" ht="25.5">
      <c r="A21" s="30" t="s">
        <v>341</v>
      </c>
      <c r="B21" s="31" t="s">
        <v>253</v>
      </c>
      <c r="C21" s="32" t="s">
        <v>212</v>
      </c>
      <c r="D21" s="32" t="s">
        <v>266</v>
      </c>
      <c r="E21" s="32" t="s">
        <v>79</v>
      </c>
      <c r="F21" s="33" t="s">
        <v>254</v>
      </c>
      <c r="G21" s="34">
        <v>2655.6</v>
      </c>
    </row>
    <row r="22" spans="1:7" ht="38.25">
      <c r="A22" s="25" t="s">
        <v>202</v>
      </c>
      <c r="B22" s="26" t="s">
        <v>253</v>
      </c>
      <c r="C22" s="27" t="s">
        <v>180</v>
      </c>
      <c r="D22" s="27"/>
      <c r="E22" s="27"/>
      <c r="F22" s="28"/>
      <c r="G22" s="29">
        <f>G23+G32</f>
        <v>2995.1000000000004</v>
      </c>
    </row>
    <row r="23" spans="1:7" ht="12.75">
      <c r="A23" s="25" t="s">
        <v>239</v>
      </c>
      <c r="B23" s="26" t="s">
        <v>253</v>
      </c>
      <c r="C23" s="27" t="s">
        <v>180</v>
      </c>
      <c r="D23" s="27" t="s">
        <v>263</v>
      </c>
      <c r="E23" s="27"/>
      <c r="F23" s="28"/>
      <c r="G23" s="29">
        <f>G24</f>
        <v>2705.3</v>
      </c>
    </row>
    <row r="24" spans="1:7" ht="25.5">
      <c r="A24" s="25" t="s">
        <v>240</v>
      </c>
      <c r="B24" s="26" t="s">
        <v>253</v>
      </c>
      <c r="C24" s="27" t="s">
        <v>180</v>
      </c>
      <c r="D24" s="27" t="s">
        <v>267</v>
      </c>
      <c r="E24" s="27"/>
      <c r="F24" s="28"/>
      <c r="G24" s="29">
        <f>G25</f>
        <v>2705.3</v>
      </c>
    </row>
    <row r="25" spans="1:7" ht="12.75">
      <c r="A25" s="35" t="s">
        <v>91</v>
      </c>
      <c r="B25" s="26" t="s">
        <v>253</v>
      </c>
      <c r="C25" s="27" t="s">
        <v>180</v>
      </c>
      <c r="D25" s="27" t="s">
        <v>268</v>
      </c>
      <c r="E25" s="27"/>
      <c r="F25" s="28"/>
      <c r="G25" s="29">
        <f>G26+G28</f>
        <v>2705.3</v>
      </c>
    </row>
    <row r="26" spans="1:7" ht="38.25">
      <c r="A26" s="25" t="s">
        <v>343</v>
      </c>
      <c r="B26" s="26" t="s">
        <v>253</v>
      </c>
      <c r="C26" s="27" t="s">
        <v>180</v>
      </c>
      <c r="D26" s="27" t="s">
        <v>269</v>
      </c>
      <c r="E26" s="36"/>
      <c r="F26" s="28"/>
      <c r="G26" s="29">
        <f>G27</f>
        <v>1668</v>
      </c>
    </row>
    <row r="27" spans="1:7" ht="25.5">
      <c r="A27" s="30" t="s">
        <v>341</v>
      </c>
      <c r="B27" s="31" t="s">
        <v>253</v>
      </c>
      <c r="C27" s="32" t="s">
        <v>180</v>
      </c>
      <c r="D27" s="32" t="s">
        <v>269</v>
      </c>
      <c r="E27" s="32" t="s">
        <v>79</v>
      </c>
      <c r="F27" s="33" t="s">
        <v>254</v>
      </c>
      <c r="G27" s="34">
        <v>1668</v>
      </c>
    </row>
    <row r="28" spans="1:7" ht="25.5">
      <c r="A28" s="25" t="s">
        <v>115</v>
      </c>
      <c r="B28" s="26" t="s">
        <v>253</v>
      </c>
      <c r="C28" s="27" t="s">
        <v>180</v>
      </c>
      <c r="D28" s="27" t="s">
        <v>270</v>
      </c>
      <c r="E28" s="27"/>
      <c r="F28" s="28"/>
      <c r="G28" s="29">
        <f>G30+G31+G29</f>
        <v>1037.3000000000002</v>
      </c>
    </row>
    <row r="29" spans="1:7" ht="25.5">
      <c r="A29" s="30" t="s">
        <v>341</v>
      </c>
      <c r="B29" s="31" t="s">
        <v>253</v>
      </c>
      <c r="C29" s="32" t="s">
        <v>180</v>
      </c>
      <c r="D29" s="32" t="s">
        <v>270</v>
      </c>
      <c r="E29" s="32" t="s">
        <v>79</v>
      </c>
      <c r="F29" s="50"/>
      <c r="G29" s="34">
        <v>150</v>
      </c>
    </row>
    <row r="30" spans="1:7" ht="25.5">
      <c r="A30" s="30" t="s">
        <v>106</v>
      </c>
      <c r="B30" s="31" t="s">
        <v>253</v>
      </c>
      <c r="C30" s="32" t="s">
        <v>180</v>
      </c>
      <c r="D30" s="32" t="s">
        <v>270</v>
      </c>
      <c r="E30" s="32" t="s">
        <v>80</v>
      </c>
      <c r="F30" s="33" t="s">
        <v>254</v>
      </c>
      <c r="G30" s="34">
        <v>797.2</v>
      </c>
    </row>
    <row r="31" spans="1:7" ht="12.75">
      <c r="A31" s="30" t="s">
        <v>82</v>
      </c>
      <c r="B31" s="31" t="s">
        <v>253</v>
      </c>
      <c r="C31" s="32" t="s">
        <v>180</v>
      </c>
      <c r="D31" s="32" t="s">
        <v>270</v>
      </c>
      <c r="E31" s="32" t="s">
        <v>81</v>
      </c>
      <c r="F31" s="33" t="s">
        <v>254</v>
      </c>
      <c r="G31" s="34">
        <v>90.1</v>
      </c>
    </row>
    <row r="32" spans="1:7" ht="12.75">
      <c r="A32" s="25" t="s">
        <v>90</v>
      </c>
      <c r="B32" s="26" t="s">
        <v>253</v>
      </c>
      <c r="C32" s="27" t="s">
        <v>180</v>
      </c>
      <c r="D32" s="37" t="s">
        <v>271</v>
      </c>
      <c r="E32" s="36"/>
      <c r="F32" s="38"/>
      <c r="G32" s="39">
        <f>G33</f>
        <v>289.8</v>
      </c>
    </row>
    <row r="33" spans="1:7" ht="12.75">
      <c r="A33" s="35" t="s">
        <v>91</v>
      </c>
      <c r="B33" s="26" t="s">
        <v>253</v>
      </c>
      <c r="C33" s="27" t="s">
        <v>180</v>
      </c>
      <c r="D33" s="37" t="s">
        <v>272</v>
      </c>
      <c r="E33" s="36"/>
      <c r="F33" s="38"/>
      <c r="G33" s="39">
        <f>G34</f>
        <v>289.8</v>
      </c>
    </row>
    <row r="34" spans="1:7" ht="12.75">
      <c r="A34" s="35" t="s">
        <v>91</v>
      </c>
      <c r="B34" s="26" t="s">
        <v>253</v>
      </c>
      <c r="C34" s="27" t="s">
        <v>180</v>
      </c>
      <c r="D34" s="37" t="s">
        <v>273</v>
      </c>
      <c r="E34" s="36"/>
      <c r="F34" s="38"/>
      <c r="G34" s="39">
        <f>G35</f>
        <v>289.8</v>
      </c>
    </row>
    <row r="35" spans="1:7" ht="38.25">
      <c r="A35" s="35" t="s">
        <v>161</v>
      </c>
      <c r="B35" s="26" t="s">
        <v>253</v>
      </c>
      <c r="C35" s="27" t="s">
        <v>180</v>
      </c>
      <c r="D35" s="37" t="s">
        <v>274</v>
      </c>
      <c r="E35" s="36"/>
      <c r="F35" s="38"/>
      <c r="G35" s="39">
        <f>G36</f>
        <v>289.8</v>
      </c>
    </row>
    <row r="36" spans="1:7" ht="51">
      <c r="A36" s="40" t="s">
        <v>162</v>
      </c>
      <c r="B36" s="31" t="s">
        <v>253</v>
      </c>
      <c r="C36" s="32" t="s">
        <v>180</v>
      </c>
      <c r="D36" s="32" t="s">
        <v>274</v>
      </c>
      <c r="E36" s="32" t="s">
        <v>175</v>
      </c>
      <c r="F36" s="33" t="s">
        <v>255</v>
      </c>
      <c r="G36" s="41">
        <v>289.8</v>
      </c>
    </row>
    <row r="37" spans="1:7" ht="27">
      <c r="A37" s="42" t="s">
        <v>256</v>
      </c>
      <c r="B37" s="21" t="s">
        <v>257</v>
      </c>
      <c r="C37" s="36"/>
      <c r="D37" s="36"/>
      <c r="E37" s="36"/>
      <c r="F37" s="43"/>
      <c r="G37" s="29">
        <f>G38+G96+G117+G171+G280+G289+G318+G330+G338</f>
        <v>344628.70000000007</v>
      </c>
    </row>
    <row r="38" spans="1:7" ht="12.75">
      <c r="A38" s="25" t="s">
        <v>179</v>
      </c>
      <c r="B38" s="26" t="s">
        <v>257</v>
      </c>
      <c r="C38" s="27" t="s">
        <v>110</v>
      </c>
      <c r="D38" s="36"/>
      <c r="E38" s="36"/>
      <c r="F38" s="43"/>
      <c r="G38" s="29">
        <f>G39+G68+G74+G79</f>
        <v>25176.7</v>
      </c>
    </row>
    <row r="39" spans="1:7" ht="38.25">
      <c r="A39" s="25" t="s">
        <v>203</v>
      </c>
      <c r="B39" s="26" t="s">
        <v>257</v>
      </c>
      <c r="C39" s="27" t="s">
        <v>181</v>
      </c>
      <c r="D39" s="27" t="s">
        <v>209</v>
      </c>
      <c r="E39" s="27" t="s">
        <v>209</v>
      </c>
      <c r="F39" s="28"/>
      <c r="G39" s="29">
        <f>G40+G59</f>
        <v>19616.7</v>
      </c>
    </row>
    <row r="40" spans="1:7" ht="12.75">
      <c r="A40" s="25" t="s">
        <v>345</v>
      </c>
      <c r="B40" s="26" t="s">
        <v>257</v>
      </c>
      <c r="C40" s="27" t="s">
        <v>181</v>
      </c>
      <c r="D40" s="27" t="s">
        <v>263</v>
      </c>
      <c r="E40" s="27" t="s">
        <v>209</v>
      </c>
      <c r="F40" s="28"/>
      <c r="G40" s="29">
        <f>G41+G55+G52</f>
        <v>18388.5</v>
      </c>
    </row>
    <row r="41" spans="1:7" ht="25.5">
      <c r="A41" s="25" t="s">
        <v>344</v>
      </c>
      <c r="B41" s="26" t="s">
        <v>257</v>
      </c>
      <c r="C41" s="27" t="s">
        <v>181</v>
      </c>
      <c r="D41" s="27" t="s">
        <v>275</v>
      </c>
      <c r="E41" s="36"/>
      <c r="F41" s="28"/>
      <c r="G41" s="29">
        <f>G42</f>
        <v>15405.4</v>
      </c>
    </row>
    <row r="42" spans="1:7" ht="12.75">
      <c r="A42" s="35" t="s">
        <v>91</v>
      </c>
      <c r="B42" s="26" t="s">
        <v>257</v>
      </c>
      <c r="C42" s="27" t="s">
        <v>181</v>
      </c>
      <c r="D42" s="27" t="s">
        <v>120</v>
      </c>
      <c r="E42" s="36"/>
      <c r="F42" s="28"/>
      <c r="G42" s="29">
        <f>G43+G45+G48</f>
        <v>15405.4</v>
      </c>
    </row>
    <row r="43" spans="1:7" ht="25.5">
      <c r="A43" s="25" t="s">
        <v>342</v>
      </c>
      <c r="B43" s="26" t="s">
        <v>257</v>
      </c>
      <c r="C43" s="27" t="s">
        <v>181</v>
      </c>
      <c r="D43" s="27" t="s">
        <v>276</v>
      </c>
      <c r="E43" s="36"/>
      <c r="F43" s="28"/>
      <c r="G43" s="29">
        <f>G44</f>
        <v>6489.5</v>
      </c>
    </row>
    <row r="44" spans="1:7" ht="25.5">
      <c r="A44" s="30" t="s">
        <v>341</v>
      </c>
      <c r="B44" s="31" t="s">
        <v>257</v>
      </c>
      <c r="C44" s="32" t="s">
        <v>181</v>
      </c>
      <c r="D44" s="32" t="s">
        <v>276</v>
      </c>
      <c r="E44" s="32" t="s">
        <v>79</v>
      </c>
      <c r="F44" s="33" t="s">
        <v>254</v>
      </c>
      <c r="G44" s="34">
        <v>6489.5</v>
      </c>
    </row>
    <row r="45" spans="1:7" ht="38.25">
      <c r="A45" s="25" t="s">
        <v>343</v>
      </c>
      <c r="B45" s="26" t="s">
        <v>257</v>
      </c>
      <c r="C45" s="27" t="s">
        <v>181</v>
      </c>
      <c r="D45" s="27" t="s">
        <v>277</v>
      </c>
      <c r="E45" s="36"/>
      <c r="F45" s="44"/>
      <c r="G45" s="29">
        <f>G46+G47</f>
        <v>6773.4</v>
      </c>
    </row>
    <row r="46" spans="1:7" ht="25.5">
      <c r="A46" s="30" t="s">
        <v>341</v>
      </c>
      <c r="B46" s="31" t="s">
        <v>257</v>
      </c>
      <c r="C46" s="32" t="s">
        <v>181</v>
      </c>
      <c r="D46" s="32" t="s">
        <v>277</v>
      </c>
      <c r="E46" s="32" t="s">
        <v>79</v>
      </c>
      <c r="F46" s="33" t="s">
        <v>254</v>
      </c>
      <c r="G46" s="34">
        <f>6773.4-733.8</f>
        <v>6039.599999999999</v>
      </c>
    </row>
    <row r="47" spans="1:7" ht="12.75">
      <c r="A47" s="30" t="s">
        <v>163</v>
      </c>
      <c r="B47" s="31" t="s">
        <v>257</v>
      </c>
      <c r="C47" s="32" t="s">
        <v>181</v>
      </c>
      <c r="D47" s="32" t="s">
        <v>277</v>
      </c>
      <c r="E47" s="69" t="s">
        <v>79</v>
      </c>
      <c r="F47" s="70" t="s">
        <v>235</v>
      </c>
      <c r="G47" s="34">
        <v>733.8</v>
      </c>
    </row>
    <row r="48" spans="1:7" ht="25.5">
      <c r="A48" s="25" t="s">
        <v>115</v>
      </c>
      <c r="B48" s="26" t="s">
        <v>257</v>
      </c>
      <c r="C48" s="27" t="s">
        <v>181</v>
      </c>
      <c r="D48" s="27" t="s">
        <v>278</v>
      </c>
      <c r="E48" s="36"/>
      <c r="F48" s="44"/>
      <c r="G48" s="29">
        <f>SUM(G49:G51)</f>
        <v>2142.5</v>
      </c>
    </row>
    <row r="49" spans="1:7" ht="25.5">
      <c r="A49" s="30" t="s">
        <v>341</v>
      </c>
      <c r="B49" s="31" t="s">
        <v>257</v>
      </c>
      <c r="C49" s="32" t="s">
        <v>181</v>
      </c>
      <c r="D49" s="32" t="s">
        <v>278</v>
      </c>
      <c r="E49" s="32" t="s">
        <v>79</v>
      </c>
      <c r="F49" s="33" t="s">
        <v>254</v>
      </c>
      <c r="G49" s="34">
        <v>386.9</v>
      </c>
    </row>
    <row r="50" spans="1:7" ht="25.5">
      <c r="A50" s="30" t="s">
        <v>106</v>
      </c>
      <c r="B50" s="31" t="s">
        <v>257</v>
      </c>
      <c r="C50" s="32" t="s">
        <v>181</v>
      </c>
      <c r="D50" s="32" t="s">
        <v>278</v>
      </c>
      <c r="E50" s="32" t="s">
        <v>80</v>
      </c>
      <c r="F50" s="33" t="s">
        <v>254</v>
      </c>
      <c r="G50" s="34">
        <v>1709.7</v>
      </c>
    </row>
    <row r="51" spans="1:7" ht="12.75">
      <c r="A51" s="30" t="s">
        <v>82</v>
      </c>
      <c r="B51" s="31" t="s">
        <v>257</v>
      </c>
      <c r="C51" s="32" t="s">
        <v>181</v>
      </c>
      <c r="D51" s="32" t="s">
        <v>278</v>
      </c>
      <c r="E51" s="32" t="s">
        <v>81</v>
      </c>
      <c r="F51" s="33" t="s">
        <v>254</v>
      </c>
      <c r="G51" s="34">
        <v>45.9</v>
      </c>
    </row>
    <row r="52" spans="1:7" ht="38.25">
      <c r="A52" s="25" t="s">
        <v>384</v>
      </c>
      <c r="B52" s="26" t="s">
        <v>257</v>
      </c>
      <c r="C52" s="27" t="s">
        <v>181</v>
      </c>
      <c r="D52" s="27" t="s">
        <v>385</v>
      </c>
      <c r="E52" s="32"/>
      <c r="F52" s="33"/>
      <c r="G52" s="29">
        <f>G53</f>
        <v>2972.5</v>
      </c>
    </row>
    <row r="53" spans="1:7" ht="12.75">
      <c r="A53" s="35" t="s">
        <v>91</v>
      </c>
      <c r="B53" s="26" t="s">
        <v>257</v>
      </c>
      <c r="C53" s="27" t="s">
        <v>181</v>
      </c>
      <c r="D53" s="27" t="s">
        <v>386</v>
      </c>
      <c r="E53" s="32"/>
      <c r="F53" s="33"/>
      <c r="G53" s="29">
        <f>G54</f>
        <v>2972.5</v>
      </c>
    </row>
    <row r="54" spans="1:7" ht="25.5">
      <c r="A54" s="30" t="s">
        <v>342</v>
      </c>
      <c r="B54" s="31" t="s">
        <v>257</v>
      </c>
      <c r="C54" s="32" t="s">
        <v>181</v>
      </c>
      <c r="D54" s="32" t="s">
        <v>386</v>
      </c>
      <c r="E54" s="32" t="s">
        <v>79</v>
      </c>
      <c r="F54" s="33" t="s">
        <v>254</v>
      </c>
      <c r="G54" s="34">
        <v>2972.5</v>
      </c>
    </row>
    <row r="55" spans="1:7" ht="38.25">
      <c r="A55" s="25" t="s">
        <v>244</v>
      </c>
      <c r="B55" s="26" t="s">
        <v>257</v>
      </c>
      <c r="C55" s="27" t="s">
        <v>181</v>
      </c>
      <c r="D55" s="27" t="s">
        <v>280</v>
      </c>
      <c r="E55" s="36"/>
      <c r="F55" s="28"/>
      <c r="G55" s="29">
        <f>G56</f>
        <v>10.6</v>
      </c>
    </row>
    <row r="56" spans="1:7" ht="12.75">
      <c r="A56" s="35" t="s">
        <v>242</v>
      </c>
      <c r="B56" s="26" t="s">
        <v>257</v>
      </c>
      <c r="C56" s="27" t="s">
        <v>181</v>
      </c>
      <c r="D56" s="27" t="s">
        <v>281</v>
      </c>
      <c r="E56" s="36"/>
      <c r="F56" s="28"/>
      <c r="G56" s="29">
        <f>G57</f>
        <v>10.6</v>
      </c>
    </row>
    <row r="57" spans="1:7" ht="38.25">
      <c r="A57" s="25" t="s">
        <v>279</v>
      </c>
      <c r="B57" s="26" t="s">
        <v>257</v>
      </c>
      <c r="C57" s="27" t="s">
        <v>181</v>
      </c>
      <c r="D57" s="27" t="s">
        <v>282</v>
      </c>
      <c r="E57" s="36"/>
      <c r="F57" s="28"/>
      <c r="G57" s="29">
        <f>G58</f>
        <v>10.6</v>
      </c>
    </row>
    <row r="58" spans="1:7" ht="38.25">
      <c r="A58" s="30" t="s">
        <v>108</v>
      </c>
      <c r="B58" s="31" t="s">
        <v>257</v>
      </c>
      <c r="C58" s="32" t="s">
        <v>181</v>
      </c>
      <c r="D58" s="32" t="s">
        <v>282</v>
      </c>
      <c r="E58" s="32" t="s">
        <v>80</v>
      </c>
      <c r="F58" s="33" t="s">
        <v>258</v>
      </c>
      <c r="G58" s="34">
        <v>10.6</v>
      </c>
    </row>
    <row r="59" spans="1:7" ht="12.75">
      <c r="A59" s="25" t="s">
        <v>90</v>
      </c>
      <c r="B59" s="26" t="s">
        <v>257</v>
      </c>
      <c r="C59" s="27" t="s">
        <v>181</v>
      </c>
      <c r="D59" s="37" t="s">
        <v>271</v>
      </c>
      <c r="E59" s="36"/>
      <c r="F59" s="38"/>
      <c r="G59" s="39">
        <f>G60</f>
        <v>1228.2</v>
      </c>
    </row>
    <row r="60" spans="1:7" ht="12.75">
      <c r="A60" s="35" t="s">
        <v>91</v>
      </c>
      <c r="B60" s="26" t="s">
        <v>257</v>
      </c>
      <c r="C60" s="27" t="s">
        <v>181</v>
      </c>
      <c r="D60" s="37" t="s">
        <v>272</v>
      </c>
      <c r="E60" s="36"/>
      <c r="F60" s="38"/>
      <c r="G60" s="39">
        <f>G61</f>
        <v>1228.2</v>
      </c>
    </row>
    <row r="61" spans="1:7" ht="12.75">
      <c r="A61" s="35" t="s">
        <v>91</v>
      </c>
      <c r="B61" s="26" t="s">
        <v>257</v>
      </c>
      <c r="C61" s="27" t="s">
        <v>181</v>
      </c>
      <c r="D61" s="37" t="s">
        <v>273</v>
      </c>
      <c r="E61" s="36"/>
      <c r="F61" s="38"/>
      <c r="G61" s="39">
        <f>G62+G64+G66</f>
        <v>1228.2</v>
      </c>
    </row>
    <row r="62" spans="1:7" ht="25.5">
      <c r="A62" s="35" t="s">
        <v>160</v>
      </c>
      <c r="B62" s="26" t="s">
        <v>257</v>
      </c>
      <c r="C62" s="27" t="s">
        <v>181</v>
      </c>
      <c r="D62" s="37" t="s">
        <v>129</v>
      </c>
      <c r="E62" s="36"/>
      <c r="F62" s="38"/>
      <c r="G62" s="39">
        <f>G63</f>
        <v>514</v>
      </c>
    </row>
    <row r="63" spans="1:7" ht="51">
      <c r="A63" s="40" t="s">
        <v>346</v>
      </c>
      <c r="B63" s="31" t="s">
        <v>257</v>
      </c>
      <c r="C63" s="32" t="s">
        <v>181</v>
      </c>
      <c r="D63" s="32" t="s">
        <v>129</v>
      </c>
      <c r="E63" s="32" t="s">
        <v>175</v>
      </c>
      <c r="F63" s="33" t="s">
        <v>259</v>
      </c>
      <c r="G63" s="34">
        <v>514</v>
      </c>
    </row>
    <row r="64" spans="1:7" ht="25.5">
      <c r="A64" s="35" t="s">
        <v>347</v>
      </c>
      <c r="B64" s="26" t="s">
        <v>257</v>
      </c>
      <c r="C64" s="27" t="s">
        <v>181</v>
      </c>
      <c r="D64" s="37" t="s">
        <v>39</v>
      </c>
      <c r="E64" s="36"/>
      <c r="F64" s="38"/>
      <c r="G64" s="39">
        <f>G65</f>
        <v>256.4</v>
      </c>
    </row>
    <row r="65" spans="1:7" ht="51">
      <c r="A65" s="40" t="s">
        <v>346</v>
      </c>
      <c r="B65" s="31" t="s">
        <v>257</v>
      </c>
      <c r="C65" s="32" t="s">
        <v>181</v>
      </c>
      <c r="D65" s="32" t="s">
        <v>39</v>
      </c>
      <c r="E65" s="32" t="s">
        <v>175</v>
      </c>
      <c r="F65" s="33" t="s">
        <v>259</v>
      </c>
      <c r="G65" s="41">
        <v>256.4</v>
      </c>
    </row>
    <row r="66" spans="1:7" ht="25.5">
      <c r="A66" s="35" t="s">
        <v>130</v>
      </c>
      <c r="B66" s="26" t="s">
        <v>257</v>
      </c>
      <c r="C66" s="27" t="s">
        <v>181</v>
      </c>
      <c r="D66" s="37" t="s">
        <v>128</v>
      </c>
      <c r="E66" s="36"/>
      <c r="F66" s="38"/>
      <c r="G66" s="39">
        <f>G67</f>
        <v>457.8</v>
      </c>
    </row>
    <row r="67" spans="1:7" ht="51">
      <c r="A67" s="40" t="s">
        <v>346</v>
      </c>
      <c r="B67" s="31" t="s">
        <v>257</v>
      </c>
      <c r="C67" s="32" t="s">
        <v>181</v>
      </c>
      <c r="D67" s="32" t="s">
        <v>128</v>
      </c>
      <c r="E67" s="32" t="s">
        <v>175</v>
      </c>
      <c r="F67" s="33" t="s">
        <v>259</v>
      </c>
      <c r="G67" s="41">
        <v>457.8</v>
      </c>
    </row>
    <row r="68" spans="1:7" ht="12.75">
      <c r="A68" s="45" t="s">
        <v>237</v>
      </c>
      <c r="B68" s="26" t="s">
        <v>257</v>
      </c>
      <c r="C68" s="27" t="s">
        <v>236</v>
      </c>
      <c r="D68" s="27" t="s">
        <v>209</v>
      </c>
      <c r="E68" s="27" t="s">
        <v>209</v>
      </c>
      <c r="F68" s="28"/>
      <c r="G68" s="29">
        <f>G69</f>
        <v>600</v>
      </c>
    </row>
    <row r="69" spans="1:7" ht="12.75">
      <c r="A69" s="25" t="s">
        <v>90</v>
      </c>
      <c r="B69" s="26" t="s">
        <v>257</v>
      </c>
      <c r="C69" s="27" t="s">
        <v>236</v>
      </c>
      <c r="D69" s="37" t="s">
        <v>271</v>
      </c>
      <c r="E69" s="27"/>
      <c r="F69" s="28"/>
      <c r="G69" s="29">
        <f>G70</f>
        <v>600</v>
      </c>
    </row>
    <row r="70" spans="1:7" ht="12.75">
      <c r="A70" s="35" t="s">
        <v>91</v>
      </c>
      <c r="B70" s="26" t="s">
        <v>257</v>
      </c>
      <c r="C70" s="27" t="s">
        <v>236</v>
      </c>
      <c r="D70" s="37" t="s">
        <v>272</v>
      </c>
      <c r="E70" s="27" t="s">
        <v>209</v>
      </c>
      <c r="F70" s="28"/>
      <c r="G70" s="29">
        <f>G71</f>
        <v>600</v>
      </c>
    </row>
    <row r="71" spans="1:7" ht="12.75">
      <c r="A71" s="35" t="s">
        <v>91</v>
      </c>
      <c r="B71" s="26" t="s">
        <v>257</v>
      </c>
      <c r="C71" s="27" t="s">
        <v>236</v>
      </c>
      <c r="D71" s="37" t="s">
        <v>273</v>
      </c>
      <c r="E71" s="27"/>
      <c r="F71" s="28"/>
      <c r="G71" s="29">
        <f>G72</f>
        <v>600</v>
      </c>
    </row>
    <row r="72" spans="1:7" ht="25.5">
      <c r="A72" s="45" t="s">
        <v>243</v>
      </c>
      <c r="B72" s="26" t="s">
        <v>257</v>
      </c>
      <c r="C72" s="27" t="s">
        <v>236</v>
      </c>
      <c r="D72" s="27" t="s">
        <v>15</v>
      </c>
      <c r="E72" s="36"/>
      <c r="F72" s="44"/>
      <c r="G72" s="29">
        <f>G73</f>
        <v>600</v>
      </c>
    </row>
    <row r="73" spans="1:7" ht="25.5">
      <c r="A73" s="30" t="s">
        <v>106</v>
      </c>
      <c r="B73" s="31" t="s">
        <v>257</v>
      </c>
      <c r="C73" s="32" t="s">
        <v>236</v>
      </c>
      <c r="D73" s="32" t="s">
        <v>15</v>
      </c>
      <c r="E73" s="32" t="s">
        <v>80</v>
      </c>
      <c r="F73" s="33" t="s">
        <v>254</v>
      </c>
      <c r="G73" s="34">
        <v>600</v>
      </c>
    </row>
    <row r="74" spans="1:7" ht="12.75">
      <c r="A74" s="25" t="s">
        <v>182</v>
      </c>
      <c r="B74" s="26" t="s">
        <v>257</v>
      </c>
      <c r="C74" s="27" t="s">
        <v>229</v>
      </c>
      <c r="D74" s="27" t="s">
        <v>209</v>
      </c>
      <c r="E74" s="27" t="s">
        <v>209</v>
      </c>
      <c r="F74" s="28"/>
      <c r="G74" s="29">
        <f>G75</f>
        <v>1500</v>
      </c>
    </row>
    <row r="75" spans="1:7" ht="12.75">
      <c r="A75" s="25" t="s">
        <v>90</v>
      </c>
      <c r="B75" s="26" t="s">
        <v>257</v>
      </c>
      <c r="C75" s="27" t="s">
        <v>229</v>
      </c>
      <c r="D75" s="37" t="s">
        <v>271</v>
      </c>
      <c r="E75" s="27" t="s">
        <v>209</v>
      </c>
      <c r="F75" s="28"/>
      <c r="G75" s="29">
        <f>G78</f>
        <v>1500</v>
      </c>
    </row>
    <row r="76" spans="1:7" ht="12.75">
      <c r="A76" s="35" t="s">
        <v>91</v>
      </c>
      <c r="B76" s="26" t="s">
        <v>257</v>
      </c>
      <c r="C76" s="27" t="s">
        <v>229</v>
      </c>
      <c r="D76" s="37" t="s">
        <v>273</v>
      </c>
      <c r="E76" s="36"/>
      <c r="F76" s="28"/>
      <c r="G76" s="29">
        <f>G77</f>
        <v>1500</v>
      </c>
    </row>
    <row r="77" spans="1:7" ht="12.75">
      <c r="A77" s="25" t="s">
        <v>283</v>
      </c>
      <c r="B77" s="26" t="s">
        <v>257</v>
      </c>
      <c r="C77" s="27" t="s">
        <v>229</v>
      </c>
      <c r="D77" s="37" t="s">
        <v>286</v>
      </c>
      <c r="E77" s="36"/>
      <c r="F77" s="28"/>
      <c r="G77" s="29">
        <f>G78</f>
        <v>1500</v>
      </c>
    </row>
    <row r="78" spans="1:7" ht="12.75">
      <c r="A78" s="30" t="s">
        <v>231</v>
      </c>
      <c r="B78" s="31" t="s">
        <v>257</v>
      </c>
      <c r="C78" s="32" t="s">
        <v>229</v>
      </c>
      <c r="D78" s="32" t="s">
        <v>286</v>
      </c>
      <c r="E78" s="32" t="s">
        <v>176</v>
      </c>
      <c r="F78" s="33" t="s">
        <v>254</v>
      </c>
      <c r="G78" s="34">
        <v>1500</v>
      </c>
    </row>
    <row r="79" spans="1:7" ht="12.75">
      <c r="A79" s="25" t="s">
        <v>183</v>
      </c>
      <c r="B79" s="26" t="s">
        <v>257</v>
      </c>
      <c r="C79" s="27" t="s">
        <v>219</v>
      </c>
      <c r="D79" s="27" t="s">
        <v>209</v>
      </c>
      <c r="E79" s="27" t="s">
        <v>209</v>
      </c>
      <c r="F79" s="28"/>
      <c r="G79" s="29">
        <f>G80+G85</f>
        <v>3460</v>
      </c>
    </row>
    <row r="80" spans="1:7" ht="25.5">
      <c r="A80" s="45" t="s">
        <v>245</v>
      </c>
      <c r="B80" s="26" t="s">
        <v>257</v>
      </c>
      <c r="C80" s="37" t="s">
        <v>219</v>
      </c>
      <c r="D80" s="27" t="s">
        <v>298</v>
      </c>
      <c r="E80" s="36"/>
      <c r="F80" s="38"/>
      <c r="G80" s="29">
        <f>G81</f>
        <v>1180.5</v>
      </c>
    </row>
    <row r="81" spans="1:7" ht="25.5">
      <c r="A81" s="45" t="s">
        <v>295</v>
      </c>
      <c r="B81" s="26" t="s">
        <v>257</v>
      </c>
      <c r="C81" s="27" t="s">
        <v>219</v>
      </c>
      <c r="D81" s="27" t="s">
        <v>299</v>
      </c>
      <c r="E81" s="36"/>
      <c r="F81" s="38"/>
      <c r="G81" s="29">
        <f>G82</f>
        <v>1180.5</v>
      </c>
    </row>
    <row r="82" spans="1:7" ht="25.5">
      <c r="A82" s="45" t="s">
        <v>294</v>
      </c>
      <c r="B82" s="26" t="s">
        <v>257</v>
      </c>
      <c r="C82" s="27" t="s">
        <v>219</v>
      </c>
      <c r="D82" s="27" t="s">
        <v>297</v>
      </c>
      <c r="E82" s="36"/>
      <c r="F82" s="38"/>
      <c r="G82" s="29">
        <f>G83</f>
        <v>1180.5</v>
      </c>
    </row>
    <row r="83" spans="1:7" ht="25.5">
      <c r="A83" s="35" t="s">
        <v>296</v>
      </c>
      <c r="B83" s="26" t="s">
        <v>257</v>
      </c>
      <c r="C83" s="27" t="s">
        <v>219</v>
      </c>
      <c r="D83" s="27" t="s">
        <v>300</v>
      </c>
      <c r="E83" s="27"/>
      <c r="F83" s="38"/>
      <c r="G83" s="39">
        <f>G84</f>
        <v>1180.5</v>
      </c>
    </row>
    <row r="84" spans="1:7" ht="12.75">
      <c r="A84" s="30" t="s">
        <v>84</v>
      </c>
      <c r="B84" s="31" t="s">
        <v>257</v>
      </c>
      <c r="C84" s="32" t="s">
        <v>219</v>
      </c>
      <c r="D84" s="32" t="s">
        <v>300</v>
      </c>
      <c r="E84" s="32" t="s">
        <v>83</v>
      </c>
      <c r="F84" s="33" t="s">
        <v>254</v>
      </c>
      <c r="G84" s="41">
        <v>1180.5</v>
      </c>
    </row>
    <row r="85" spans="1:7" ht="12.75">
      <c r="A85" s="35" t="s">
        <v>91</v>
      </c>
      <c r="B85" s="26" t="s">
        <v>257</v>
      </c>
      <c r="C85" s="27" t="s">
        <v>219</v>
      </c>
      <c r="D85" s="37" t="s">
        <v>273</v>
      </c>
      <c r="E85" s="37"/>
      <c r="F85" s="28"/>
      <c r="G85" s="29">
        <f>G86+G88+G90+G92+G94</f>
        <v>2279.5</v>
      </c>
    </row>
    <row r="86" spans="1:7" ht="25.5">
      <c r="A86" s="25" t="s">
        <v>284</v>
      </c>
      <c r="B86" s="26" t="s">
        <v>257</v>
      </c>
      <c r="C86" s="27" t="s">
        <v>219</v>
      </c>
      <c r="D86" s="27" t="s">
        <v>287</v>
      </c>
      <c r="E86" s="27"/>
      <c r="F86" s="28"/>
      <c r="G86" s="29">
        <f>G87</f>
        <v>240</v>
      </c>
    </row>
    <row r="87" spans="1:7" ht="12.75">
      <c r="A87" s="30" t="s">
        <v>123</v>
      </c>
      <c r="B87" s="31" t="s">
        <v>257</v>
      </c>
      <c r="C87" s="32" t="s">
        <v>219</v>
      </c>
      <c r="D87" s="32" t="s">
        <v>287</v>
      </c>
      <c r="E87" s="32" t="s">
        <v>121</v>
      </c>
      <c r="F87" s="33" t="s">
        <v>254</v>
      </c>
      <c r="G87" s="34">
        <v>240</v>
      </c>
    </row>
    <row r="88" spans="1:7" ht="12.75">
      <c r="A88" s="25" t="s">
        <v>285</v>
      </c>
      <c r="B88" s="26" t="s">
        <v>257</v>
      </c>
      <c r="C88" s="27" t="s">
        <v>219</v>
      </c>
      <c r="D88" s="27" t="s">
        <v>288</v>
      </c>
      <c r="E88" s="36"/>
      <c r="F88" s="28"/>
      <c r="G88" s="29">
        <f>G89</f>
        <v>188.7</v>
      </c>
    </row>
    <row r="89" spans="1:7" ht="25.5">
      <c r="A89" s="30" t="s">
        <v>106</v>
      </c>
      <c r="B89" s="31" t="s">
        <v>257</v>
      </c>
      <c r="C89" s="32" t="s">
        <v>219</v>
      </c>
      <c r="D89" s="32" t="s">
        <v>288</v>
      </c>
      <c r="E89" s="32" t="s">
        <v>80</v>
      </c>
      <c r="F89" s="33" t="s">
        <v>254</v>
      </c>
      <c r="G89" s="34">
        <v>188.7</v>
      </c>
    </row>
    <row r="90" spans="1:7" ht="38.25">
      <c r="A90" s="25" t="s">
        <v>289</v>
      </c>
      <c r="B90" s="26" t="s">
        <v>257</v>
      </c>
      <c r="C90" s="27" t="s">
        <v>219</v>
      </c>
      <c r="D90" s="27" t="s">
        <v>291</v>
      </c>
      <c r="E90" s="27"/>
      <c r="F90" s="28"/>
      <c r="G90" s="29">
        <f>G91</f>
        <v>1000</v>
      </c>
    </row>
    <row r="91" spans="1:7" ht="25.5">
      <c r="A91" s="30" t="s">
        <v>106</v>
      </c>
      <c r="B91" s="31" t="s">
        <v>257</v>
      </c>
      <c r="C91" s="32" t="s">
        <v>219</v>
      </c>
      <c r="D91" s="32" t="s">
        <v>291</v>
      </c>
      <c r="E91" s="32" t="s">
        <v>80</v>
      </c>
      <c r="F91" s="33" t="s">
        <v>254</v>
      </c>
      <c r="G91" s="34">
        <v>1000</v>
      </c>
    </row>
    <row r="92" spans="1:7" ht="25.5">
      <c r="A92" s="25" t="s">
        <v>290</v>
      </c>
      <c r="B92" s="26" t="s">
        <v>257</v>
      </c>
      <c r="C92" s="27" t="s">
        <v>219</v>
      </c>
      <c r="D92" s="27" t="s">
        <v>292</v>
      </c>
      <c r="E92" s="36"/>
      <c r="F92" s="28"/>
      <c r="G92" s="29">
        <f>G93</f>
        <v>31.8</v>
      </c>
    </row>
    <row r="93" spans="1:7" ht="12.75">
      <c r="A93" s="30" t="s">
        <v>82</v>
      </c>
      <c r="B93" s="31" t="s">
        <v>257</v>
      </c>
      <c r="C93" s="32" t="s">
        <v>219</v>
      </c>
      <c r="D93" s="32" t="s">
        <v>292</v>
      </c>
      <c r="E93" s="32" t="s">
        <v>81</v>
      </c>
      <c r="F93" s="33" t="s">
        <v>254</v>
      </c>
      <c r="G93" s="34">
        <v>31.8</v>
      </c>
    </row>
    <row r="94" spans="1:7" ht="25.5">
      <c r="A94" s="35" t="s">
        <v>159</v>
      </c>
      <c r="B94" s="26" t="s">
        <v>257</v>
      </c>
      <c r="C94" s="37" t="s">
        <v>219</v>
      </c>
      <c r="D94" s="37" t="s">
        <v>293</v>
      </c>
      <c r="E94" s="36"/>
      <c r="F94" s="38"/>
      <c r="G94" s="39">
        <f>G95</f>
        <v>819</v>
      </c>
    </row>
    <row r="95" spans="1:7" ht="51">
      <c r="A95" s="40" t="s">
        <v>346</v>
      </c>
      <c r="B95" s="31" t="s">
        <v>257</v>
      </c>
      <c r="C95" s="32" t="s">
        <v>219</v>
      </c>
      <c r="D95" s="32" t="s">
        <v>293</v>
      </c>
      <c r="E95" s="32" t="s">
        <v>175</v>
      </c>
      <c r="F95" s="33" t="s">
        <v>259</v>
      </c>
      <c r="G95" s="41">
        <v>819</v>
      </c>
    </row>
    <row r="96" spans="1:7" ht="25.5">
      <c r="A96" s="25" t="s">
        <v>184</v>
      </c>
      <c r="B96" s="26" t="s">
        <v>257</v>
      </c>
      <c r="C96" s="27" t="s">
        <v>185</v>
      </c>
      <c r="D96" s="27" t="s">
        <v>209</v>
      </c>
      <c r="E96" s="27" t="s">
        <v>209</v>
      </c>
      <c r="F96" s="28"/>
      <c r="G96" s="29">
        <f>G97+G111+G105</f>
        <v>2000.2</v>
      </c>
    </row>
    <row r="97" spans="1:7" ht="25.5">
      <c r="A97" s="25" t="s">
        <v>220</v>
      </c>
      <c r="B97" s="26" t="s">
        <v>257</v>
      </c>
      <c r="C97" s="27" t="s">
        <v>186</v>
      </c>
      <c r="D97" s="27" t="s">
        <v>209</v>
      </c>
      <c r="E97" s="27" t="s">
        <v>209</v>
      </c>
      <c r="F97" s="28"/>
      <c r="G97" s="29">
        <f>G98</f>
        <v>953.2</v>
      </c>
    </row>
    <row r="98" spans="1:7" ht="63.75">
      <c r="A98" s="46" t="s">
        <v>348</v>
      </c>
      <c r="B98" s="26" t="s">
        <v>257</v>
      </c>
      <c r="C98" s="27" t="s">
        <v>186</v>
      </c>
      <c r="D98" s="37" t="s">
        <v>327</v>
      </c>
      <c r="E98" s="27" t="s">
        <v>209</v>
      </c>
      <c r="F98" s="28"/>
      <c r="G98" s="29">
        <f>G99</f>
        <v>953.2</v>
      </c>
    </row>
    <row r="99" spans="1:7" ht="51">
      <c r="A99" s="46" t="s">
        <v>349</v>
      </c>
      <c r="B99" s="26" t="s">
        <v>257</v>
      </c>
      <c r="C99" s="27" t="s">
        <v>186</v>
      </c>
      <c r="D99" s="37" t="s">
        <v>328</v>
      </c>
      <c r="E99" s="36"/>
      <c r="F99" s="28"/>
      <c r="G99" s="29">
        <f>G100</f>
        <v>953.2</v>
      </c>
    </row>
    <row r="100" spans="1:7" s="3" customFormat="1" ht="38.25">
      <c r="A100" s="46" t="s">
        <v>350</v>
      </c>
      <c r="B100" s="26" t="s">
        <v>257</v>
      </c>
      <c r="C100" s="27" t="s">
        <v>186</v>
      </c>
      <c r="D100" s="37" t="s">
        <v>329</v>
      </c>
      <c r="E100" s="36"/>
      <c r="F100" s="28"/>
      <c r="G100" s="29">
        <f>G101+G103</f>
        <v>953.2</v>
      </c>
    </row>
    <row r="101" spans="1:7" ht="38.25">
      <c r="A101" s="46" t="s">
        <v>301</v>
      </c>
      <c r="B101" s="26" t="s">
        <v>257</v>
      </c>
      <c r="C101" s="27" t="s">
        <v>186</v>
      </c>
      <c r="D101" s="37" t="s">
        <v>330</v>
      </c>
      <c r="E101" s="36"/>
      <c r="F101" s="28"/>
      <c r="G101" s="29">
        <f>G102</f>
        <v>710</v>
      </c>
    </row>
    <row r="102" spans="1:7" ht="25.5">
      <c r="A102" s="30" t="s">
        <v>106</v>
      </c>
      <c r="B102" s="31" t="s">
        <v>257</v>
      </c>
      <c r="C102" s="32" t="s">
        <v>186</v>
      </c>
      <c r="D102" s="32" t="s">
        <v>330</v>
      </c>
      <c r="E102" s="32" t="s">
        <v>80</v>
      </c>
      <c r="F102" s="33" t="s">
        <v>254</v>
      </c>
      <c r="G102" s="34">
        <v>710</v>
      </c>
    </row>
    <row r="103" spans="1:7" ht="51">
      <c r="A103" s="35" t="s">
        <v>131</v>
      </c>
      <c r="B103" s="26" t="s">
        <v>257</v>
      </c>
      <c r="C103" s="27" t="s">
        <v>186</v>
      </c>
      <c r="D103" s="37" t="s">
        <v>302</v>
      </c>
      <c r="E103" s="36"/>
      <c r="F103" s="38"/>
      <c r="G103" s="39">
        <f>G104</f>
        <v>243.2</v>
      </c>
    </row>
    <row r="104" spans="1:7" ht="38.25">
      <c r="A104" s="40" t="s">
        <v>131</v>
      </c>
      <c r="B104" s="31" t="s">
        <v>257</v>
      </c>
      <c r="C104" s="32" t="s">
        <v>186</v>
      </c>
      <c r="D104" s="32" t="s">
        <v>302</v>
      </c>
      <c r="E104" s="32" t="s">
        <v>175</v>
      </c>
      <c r="F104" s="33" t="s">
        <v>119</v>
      </c>
      <c r="G104" s="41">
        <v>243.2</v>
      </c>
    </row>
    <row r="105" spans="1:7" ht="12.75">
      <c r="A105" s="25" t="s">
        <v>168</v>
      </c>
      <c r="B105" s="26" t="s">
        <v>257</v>
      </c>
      <c r="C105" s="27" t="s">
        <v>187</v>
      </c>
      <c r="D105" s="27"/>
      <c r="E105" s="27"/>
      <c r="F105" s="28"/>
      <c r="G105" s="29">
        <f>G106</f>
        <v>210</v>
      </c>
    </row>
    <row r="106" spans="1:7" ht="63.75">
      <c r="A106" s="47" t="s">
        <v>348</v>
      </c>
      <c r="B106" s="26" t="s">
        <v>257</v>
      </c>
      <c r="C106" s="27" t="s">
        <v>187</v>
      </c>
      <c r="D106" s="37" t="s">
        <v>327</v>
      </c>
      <c r="E106" s="27"/>
      <c r="F106" s="28"/>
      <c r="G106" s="29">
        <f>G107</f>
        <v>210</v>
      </c>
    </row>
    <row r="107" spans="1:7" ht="38.25">
      <c r="A107" s="46" t="s">
        <v>332</v>
      </c>
      <c r="B107" s="26" t="s">
        <v>257</v>
      </c>
      <c r="C107" s="27" t="s">
        <v>187</v>
      </c>
      <c r="D107" s="37" t="s">
        <v>331</v>
      </c>
      <c r="E107" s="27"/>
      <c r="F107" s="28"/>
      <c r="G107" s="29">
        <f>G108</f>
        <v>210</v>
      </c>
    </row>
    <row r="108" spans="1:7" ht="25.5">
      <c r="A108" s="46" t="s">
        <v>334</v>
      </c>
      <c r="B108" s="26" t="s">
        <v>257</v>
      </c>
      <c r="C108" s="27" t="s">
        <v>187</v>
      </c>
      <c r="D108" s="37" t="s">
        <v>333</v>
      </c>
      <c r="E108" s="27"/>
      <c r="F108" s="28"/>
      <c r="G108" s="29">
        <f>G109</f>
        <v>210</v>
      </c>
    </row>
    <row r="109" spans="1:7" ht="12.75">
      <c r="A109" s="48" t="s">
        <v>168</v>
      </c>
      <c r="B109" s="26" t="s">
        <v>257</v>
      </c>
      <c r="C109" s="27" t="s">
        <v>187</v>
      </c>
      <c r="D109" s="37" t="s">
        <v>335</v>
      </c>
      <c r="E109" s="36"/>
      <c r="F109" s="28"/>
      <c r="G109" s="29">
        <f>G110</f>
        <v>210</v>
      </c>
    </row>
    <row r="110" spans="1:7" ht="25.5">
      <c r="A110" s="30" t="s">
        <v>106</v>
      </c>
      <c r="B110" s="31" t="s">
        <v>257</v>
      </c>
      <c r="C110" s="32" t="s">
        <v>187</v>
      </c>
      <c r="D110" s="32" t="s">
        <v>335</v>
      </c>
      <c r="E110" s="32" t="s">
        <v>80</v>
      </c>
      <c r="F110" s="33" t="s">
        <v>254</v>
      </c>
      <c r="G110" s="34">
        <v>210</v>
      </c>
    </row>
    <row r="111" spans="1:7" ht="25.5">
      <c r="A111" s="25" t="s">
        <v>232</v>
      </c>
      <c r="B111" s="26" t="s">
        <v>257</v>
      </c>
      <c r="C111" s="27" t="s">
        <v>233</v>
      </c>
      <c r="D111" s="27"/>
      <c r="E111" s="27"/>
      <c r="F111" s="28"/>
      <c r="G111" s="29">
        <f>G113</f>
        <v>837</v>
      </c>
    </row>
    <row r="112" spans="1:7" ht="12.75">
      <c r="A112" s="25" t="s">
        <v>90</v>
      </c>
      <c r="B112" s="26" t="s">
        <v>257</v>
      </c>
      <c r="C112" s="27" t="s">
        <v>233</v>
      </c>
      <c r="D112" s="37" t="s">
        <v>271</v>
      </c>
      <c r="E112" s="27"/>
      <c r="F112" s="28"/>
      <c r="G112" s="29">
        <f>G113</f>
        <v>837</v>
      </c>
    </row>
    <row r="113" spans="1:7" ht="12.75">
      <c r="A113" s="35" t="s">
        <v>91</v>
      </c>
      <c r="B113" s="26" t="s">
        <v>257</v>
      </c>
      <c r="C113" s="27" t="s">
        <v>233</v>
      </c>
      <c r="D113" s="37" t="s">
        <v>272</v>
      </c>
      <c r="E113" s="27"/>
      <c r="F113" s="28"/>
      <c r="G113" s="29">
        <f>G114</f>
        <v>837</v>
      </c>
    </row>
    <row r="114" spans="1:7" ht="12.75">
      <c r="A114" s="35" t="s">
        <v>91</v>
      </c>
      <c r="B114" s="26" t="s">
        <v>257</v>
      </c>
      <c r="C114" s="27" t="s">
        <v>233</v>
      </c>
      <c r="D114" s="37" t="s">
        <v>273</v>
      </c>
      <c r="E114" s="27"/>
      <c r="F114" s="28"/>
      <c r="G114" s="29">
        <f>G115</f>
        <v>837</v>
      </c>
    </row>
    <row r="115" spans="1:7" ht="38.25">
      <c r="A115" s="25" t="s">
        <v>306</v>
      </c>
      <c r="B115" s="26" t="s">
        <v>257</v>
      </c>
      <c r="C115" s="27" t="s">
        <v>233</v>
      </c>
      <c r="D115" s="27" t="s">
        <v>303</v>
      </c>
      <c r="E115" s="36"/>
      <c r="F115" s="28"/>
      <c r="G115" s="29">
        <f>G116</f>
        <v>837</v>
      </c>
    </row>
    <row r="116" spans="1:7" ht="25.5">
      <c r="A116" s="30" t="s">
        <v>106</v>
      </c>
      <c r="B116" s="31" t="s">
        <v>257</v>
      </c>
      <c r="C116" s="32" t="s">
        <v>233</v>
      </c>
      <c r="D116" s="32" t="s">
        <v>303</v>
      </c>
      <c r="E116" s="32" t="s">
        <v>80</v>
      </c>
      <c r="F116" s="33" t="s">
        <v>254</v>
      </c>
      <c r="G116" s="34">
        <v>837</v>
      </c>
    </row>
    <row r="117" spans="1:7" ht="12.75">
      <c r="A117" s="25" t="s">
        <v>188</v>
      </c>
      <c r="B117" s="26" t="s">
        <v>257</v>
      </c>
      <c r="C117" s="27" t="s">
        <v>189</v>
      </c>
      <c r="D117" s="27" t="s">
        <v>209</v>
      </c>
      <c r="E117" s="27" t="s">
        <v>209</v>
      </c>
      <c r="F117" s="28"/>
      <c r="G117" s="29">
        <f>G118+G156</f>
        <v>64916.600000000006</v>
      </c>
    </row>
    <row r="118" spans="1:7" ht="12.75">
      <c r="A118" s="25" t="s">
        <v>230</v>
      </c>
      <c r="B118" s="26" t="s">
        <v>257</v>
      </c>
      <c r="C118" s="27" t="s">
        <v>217</v>
      </c>
      <c r="D118" s="27"/>
      <c r="E118" s="36"/>
      <c r="F118" s="44"/>
      <c r="G118" s="29">
        <f>G119+G128+G132+G141+G146</f>
        <v>49898.200000000004</v>
      </c>
    </row>
    <row r="119" spans="1:7" s="3" customFormat="1" ht="51">
      <c r="A119" s="25" t="s">
        <v>351</v>
      </c>
      <c r="B119" s="26" t="s">
        <v>257</v>
      </c>
      <c r="C119" s="27" t="s">
        <v>217</v>
      </c>
      <c r="D119" s="27" t="s">
        <v>67</v>
      </c>
      <c r="E119" s="27"/>
      <c r="F119" s="28"/>
      <c r="G119" s="49">
        <f>G120+G124</f>
        <v>3640</v>
      </c>
    </row>
    <row r="120" spans="1:7" ht="38.25">
      <c r="A120" s="25" t="s">
        <v>352</v>
      </c>
      <c r="B120" s="26" t="s">
        <v>257</v>
      </c>
      <c r="C120" s="27" t="s">
        <v>217</v>
      </c>
      <c r="D120" s="27" t="s">
        <v>92</v>
      </c>
      <c r="E120" s="27"/>
      <c r="F120" s="50"/>
      <c r="G120" s="49">
        <f>G121</f>
        <v>2000</v>
      </c>
    </row>
    <row r="121" spans="1:7" s="4" customFormat="1" ht="25.5">
      <c r="A121" s="25" t="s">
        <v>353</v>
      </c>
      <c r="B121" s="26" t="s">
        <v>257</v>
      </c>
      <c r="C121" s="27" t="s">
        <v>217</v>
      </c>
      <c r="D121" s="27" t="s">
        <v>93</v>
      </c>
      <c r="E121" s="27"/>
      <c r="F121" s="50"/>
      <c r="G121" s="49">
        <f>G122</f>
        <v>2000</v>
      </c>
    </row>
    <row r="122" spans="1:7" s="4" customFormat="1" ht="25.5">
      <c r="A122" s="25" t="s">
        <v>354</v>
      </c>
      <c r="B122" s="26" t="s">
        <v>257</v>
      </c>
      <c r="C122" s="27" t="s">
        <v>217</v>
      </c>
      <c r="D122" s="27" t="s">
        <v>94</v>
      </c>
      <c r="E122" s="27"/>
      <c r="F122" s="50"/>
      <c r="G122" s="49">
        <f>G123</f>
        <v>2000</v>
      </c>
    </row>
    <row r="123" spans="1:7" s="4" customFormat="1" ht="25.5">
      <c r="A123" s="30" t="s">
        <v>106</v>
      </c>
      <c r="B123" s="31" t="s">
        <v>257</v>
      </c>
      <c r="C123" s="32" t="s">
        <v>217</v>
      </c>
      <c r="D123" s="32" t="s">
        <v>94</v>
      </c>
      <c r="E123" s="32" t="s">
        <v>80</v>
      </c>
      <c r="F123" s="33" t="s">
        <v>254</v>
      </c>
      <c r="G123" s="51">
        <v>2000</v>
      </c>
    </row>
    <row r="124" spans="1:7" s="4" customFormat="1" ht="38.25">
      <c r="A124" s="25" t="s">
        <v>355</v>
      </c>
      <c r="B124" s="26" t="s">
        <v>257</v>
      </c>
      <c r="C124" s="27" t="s">
        <v>217</v>
      </c>
      <c r="D124" s="27" t="s">
        <v>95</v>
      </c>
      <c r="E124" s="27"/>
      <c r="F124" s="50"/>
      <c r="G124" s="49">
        <f>G125</f>
        <v>1640</v>
      </c>
    </row>
    <row r="125" spans="1:7" s="4" customFormat="1" ht="25.5">
      <c r="A125" s="25" t="s">
        <v>356</v>
      </c>
      <c r="B125" s="26" t="s">
        <v>257</v>
      </c>
      <c r="C125" s="27" t="s">
        <v>217</v>
      </c>
      <c r="D125" s="27" t="s">
        <v>96</v>
      </c>
      <c r="E125" s="27"/>
      <c r="F125" s="50"/>
      <c r="G125" s="49">
        <f>G126</f>
        <v>1640</v>
      </c>
    </row>
    <row r="126" spans="1:7" s="4" customFormat="1" ht="25.5">
      <c r="A126" s="25" t="s">
        <v>357</v>
      </c>
      <c r="B126" s="26" t="s">
        <v>257</v>
      </c>
      <c r="C126" s="27" t="s">
        <v>217</v>
      </c>
      <c r="D126" s="27" t="s">
        <v>97</v>
      </c>
      <c r="E126" s="27"/>
      <c r="F126" s="50"/>
      <c r="G126" s="49">
        <f>G127</f>
        <v>1640</v>
      </c>
    </row>
    <row r="127" spans="1:7" s="4" customFormat="1" ht="25.5">
      <c r="A127" s="30" t="s">
        <v>106</v>
      </c>
      <c r="B127" s="31" t="s">
        <v>257</v>
      </c>
      <c r="C127" s="32" t="s">
        <v>217</v>
      </c>
      <c r="D127" s="32" t="s">
        <v>97</v>
      </c>
      <c r="E127" s="32" t="s">
        <v>80</v>
      </c>
      <c r="F127" s="33" t="s">
        <v>254</v>
      </c>
      <c r="G127" s="34">
        <v>1640</v>
      </c>
    </row>
    <row r="128" spans="1:7" s="4" customFormat="1" ht="38.25">
      <c r="A128" s="25" t="s">
        <v>44</v>
      </c>
      <c r="B128" s="26" t="s">
        <v>257</v>
      </c>
      <c r="C128" s="27" t="s">
        <v>217</v>
      </c>
      <c r="D128" s="27" t="s">
        <v>42</v>
      </c>
      <c r="E128" s="36"/>
      <c r="F128" s="44"/>
      <c r="G128" s="29">
        <f>G129</f>
        <v>2048.6</v>
      </c>
    </row>
    <row r="129" spans="1:7" s="4" customFormat="1" ht="25.5">
      <c r="A129" s="25" t="s">
        <v>45</v>
      </c>
      <c r="B129" s="26" t="s">
        <v>257</v>
      </c>
      <c r="C129" s="27" t="s">
        <v>217</v>
      </c>
      <c r="D129" s="27" t="s">
        <v>43</v>
      </c>
      <c r="E129" s="36"/>
      <c r="F129" s="44"/>
      <c r="G129" s="29">
        <f>G130</f>
        <v>2048.6</v>
      </c>
    </row>
    <row r="130" spans="1:7" s="4" customFormat="1" ht="63.75">
      <c r="A130" s="25" t="s">
        <v>416</v>
      </c>
      <c r="B130" s="26" t="s">
        <v>257</v>
      </c>
      <c r="C130" s="27" t="s">
        <v>217</v>
      </c>
      <c r="D130" s="27" t="s">
        <v>157</v>
      </c>
      <c r="E130" s="36"/>
      <c r="F130" s="44"/>
      <c r="G130" s="29">
        <f>G131</f>
        <v>2048.6</v>
      </c>
    </row>
    <row r="131" spans="1:7" s="4" customFormat="1" ht="63.75">
      <c r="A131" s="30" t="s">
        <v>417</v>
      </c>
      <c r="B131" s="31" t="s">
        <v>257</v>
      </c>
      <c r="C131" s="32" t="s">
        <v>217</v>
      </c>
      <c r="D131" s="32" t="s">
        <v>157</v>
      </c>
      <c r="E131" s="32" t="s">
        <v>80</v>
      </c>
      <c r="F131" s="33" t="s">
        <v>390</v>
      </c>
      <c r="G131" s="34">
        <v>2048.6</v>
      </c>
    </row>
    <row r="132" spans="1:7" s="4" customFormat="1" ht="38.25">
      <c r="A132" s="25" t="s">
        <v>262</v>
      </c>
      <c r="B132" s="26" t="s">
        <v>257</v>
      </c>
      <c r="C132" s="27" t="s">
        <v>217</v>
      </c>
      <c r="D132" s="27" t="s">
        <v>312</v>
      </c>
      <c r="E132" s="36"/>
      <c r="F132" s="44"/>
      <c r="G132" s="29">
        <f>G133+G137</f>
        <v>9217.2</v>
      </c>
    </row>
    <row r="133" spans="1:7" s="4" customFormat="1" ht="25.5">
      <c r="A133" s="25" t="s">
        <v>358</v>
      </c>
      <c r="B133" s="26" t="s">
        <v>257</v>
      </c>
      <c r="C133" s="27" t="s">
        <v>217</v>
      </c>
      <c r="D133" s="27" t="s">
        <v>313</v>
      </c>
      <c r="E133" s="27"/>
      <c r="F133" s="44"/>
      <c r="G133" s="29">
        <f>G134</f>
        <v>3267.3</v>
      </c>
    </row>
    <row r="134" spans="1:7" s="4" customFormat="1" ht="12.75">
      <c r="A134" s="25" t="s">
        <v>311</v>
      </c>
      <c r="B134" s="26" t="s">
        <v>257</v>
      </c>
      <c r="C134" s="27" t="s">
        <v>217</v>
      </c>
      <c r="D134" s="27" t="s">
        <v>314</v>
      </c>
      <c r="E134" s="27"/>
      <c r="F134" s="44"/>
      <c r="G134" s="29">
        <f>G135</f>
        <v>3267.3</v>
      </c>
    </row>
    <row r="135" spans="1:7" s="4" customFormat="1" ht="25.5">
      <c r="A135" s="53" t="s">
        <v>359</v>
      </c>
      <c r="B135" s="26" t="s">
        <v>257</v>
      </c>
      <c r="C135" s="27" t="s">
        <v>217</v>
      </c>
      <c r="D135" s="27" t="s">
        <v>68</v>
      </c>
      <c r="E135" s="27"/>
      <c r="F135" s="28"/>
      <c r="G135" s="29">
        <f>SUM(G136:G136)</f>
        <v>3267.3</v>
      </c>
    </row>
    <row r="136" spans="1:7" s="4" customFormat="1" ht="25.5">
      <c r="A136" s="30" t="s">
        <v>164</v>
      </c>
      <c r="B136" s="31" t="s">
        <v>257</v>
      </c>
      <c r="C136" s="32" t="s">
        <v>217</v>
      </c>
      <c r="D136" s="32" t="s">
        <v>68</v>
      </c>
      <c r="E136" s="32" t="s">
        <v>80</v>
      </c>
      <c r="F136" s="33" t="s">
        <v>40</v>
      </c>
      <c r="G136" s="34">
        <v>3267.3</v>
      </c>
    </row>
    <row r="137" spans="1:7" s="4" customFormat="1" ht="76.5">
      <c r="A137" s="53" t="s">
        <v>360</v>
      </c>
      <c r="B137" s="26" t="s">
        <v>257</v>
      </c>
      <c r="C137" s="27" t="s">
        <v>217</v>
      </c>
      <c r="D137" s="27" t="s">
        <v>75</v>
      </c>
      <c r="E137" s="27"/>
      <c r="F137" s="44"/>
      <c r="G137" s="29">
        <f>G138</f>
        <v>5949.9</v>
      </c>
    </row>
    <row r="138" spans="1:7" s="4" customFormat="1" ht="12.75">
      <c r="A138" s="25" t="s">
        <v>311</v>
      </c>
      <c r="B138" s="26" t="s">
        <v>257</v>
      </c>
      <c r="C138" s="27" t="s">
        <v>217</v>
      </c>
      <c r="D138" s="27" t="s">
        <v>76</v>
      </c>
      <c r="E138" s="27"/>
      <c r="F138" s="44"/>
      <c r="G138" s="29">
        <f>G139</f>
        <v>5949.9</v>
      </c>
    </row>
    <row r="139" spans="1:7" s="4" customFormat="1" ht="38.25">
      <c r="A139" s="53" t="s">
        <v>361</v>
      </c>
      <c r="B139" s="26" t="s">
        <v>257</v>
      </c>
      <c r="C139" s="27" t="s">
        <v>217</v>
      </c>
      <c r="D139" s="27" t="s">
        <v>77</v>
      </c>
      <c r="E139" s="27"/>
      <c r="F139" s="44"/>
      <c r="G139" s="29">
        <f>SUM(G140:G140)</f>
        <v>5949.9</v>
      </c>
    </row>
    <row r="140" spans="1:7" s="4" customFormat="1" ht="25.5">
      <c r="A140" s="30" t="s">
        <v>164</v>
      </c>
      <c r="B140" s="31" t="s">
        <v>257</v>
      </c>
      <c r="C140" s="32" t="s">
        <v>217</v>
      </c>
      <c r="D140" s="32" t="s">
        <v>77</v>
      </c>
      <c r="E140" s="32" t="s">
        <v>80</v>
      </c>
      <c r="F140" s="33" t="s">
        <v>40</v>
      </c>
      <c r="G140" s="34">
        <v>5949.9</v>
      </c>
    </row>
    <row r="141" spans="1:7" s="4" customFormat="1" ht="38.25">
      <c r="A141" s="25" t="s">
        <v>362</v>
      </c>
      <c r="B141" s="26" t="s">
        <v>257</v>
      </c>
      <c r="C141" s="27" t="s">
        <v>217</v>
      </c>
      <c r="D141" s="37" t="s">
        <v>46</v>
      </c>
      <c r="E141" s="27"/>
      <c r="F141" s="28"/>
      <c r="G141" s="29">
        <f>G142</f>
        <v>23093.4</v>
      </c>
    </row>
    <row r="142" spans="1:7" s="4" customFormat="1" ht="25.5">
      <c r="A142" s="25" t="s">
        <v>363</v>
      </c>
      <c r="B142" s="26" t="s">
        <v>257</v>
      </c>
      <c r="C142" s="27" t="s">
        <v>217</v>
      </c>
      <c r="D142" s="37" t="s">
        <v>47</v>
      </c>
      <c r="E142" s="27"/>
      <c r="F142" s="28"/>
      <c r="G142" s="29">
        <f>G143</f>
        <v>23093.4</v>
      </c>
    </row>
    <row r="143" spans="1:7" s="4" customFormat="1" ht="12.75">
      <c r="A143" s="25" t="s">
        <v>64</v>
      </c>
      <c r="B143" s="26" t="s">
        <v>257</v>
      </c>
      <c r="C143" s="27" t="s">
        <v>217</v>
      </c>
      <c r="D143" s="37" t="s">
        <v>48</v>
      </c>
      <c r="E143" s="27"/>
      <c r="F143" s="28"/>
      <c r="G143" s="29">
        <f>G144</f>
        <v>23093.4</v>
      </c>
    </row>
    <row r="144" spans="1:7" s="4" customFormat="1" ht="25.5">
      <c r="A144" s="53" t="s">
        <v>65</v>
      </c>
      <c r="B144" s="26" t="s">
        <v>257</v>
      </c>
      <c r="C144" s="27" t="s">
        <v>217</v>
      </c>
      <c r="D144" s="27" t="s">
        <v>66</v>
      </c>
      <c r="E144" s="27"/>
      <c r="F144" s="28"/>
      <c r="G144" s="29">
        <f>G145</f>
        <v>23093.4</v>
      </c>
    </row>
    <row r="145" spans="1:7" s="4" customFormat="1" ht="12.75">
      <c r="A145" s="30" t="s">
        <v>84</v>
      </c>
      <c r="B145" s="31" t="s">
        <v>257</v>
      </c>
      <c r="C145" s="32" t="s">
        <v>217</v>
      </c>
      <c r="D145" s="32" t="s">
        <v>66</v>
      </c>
      <c r="E145" s="32" t="s">
        <v>83</v>
      </c>
      <c r="F145" s="33" t="s">
        <v>254</v>
      </c>
      <c r="G145" s="34">
        <v>23093.4</v>
      </c>
    </row>
    <row r="146" spans="1:7" s="4" customFormat="1" ht="12.75">
      <c r="A146" s="25" t="s">
        <v>90</v>
      </c>
      <c r="B146" s="26" t="s">
        <v>257</v>
      </c>
      <c r="C146" s="27" t="s">
        <v>217</v>
      </c>
      <c r="D146" s="37" t="s">
        <v>271</v>
      </c>
      <c r="E146" s="36"/>
      <c r="F146" s="44"/>
      <c r="G146" s="29">
        <f>G147</f>
        <v>11899</v>
      </c>
    </row>
    <row r="147" spans="1:7" s="4" customFormat="1" ht="12.75">
      <c r="A147" s="35" t="s">
        <v>91</v>
      </c>
      <c r="B147" s="26" t="s">
        <v>257</v>
      </c>
      <c r="C147" s="27" t="s">
        <v>217</v>
      </c>
      <c r="D147" s="37" t="s">
        <v>272</v>
      </c>
      <c r="E147" s="36"/>
      <c r="F147" s="44"/>
      <c r="G147" s="29">
        <f>G148</f>
        <v>11899</v>
      </c>
    </row>
    <row r="148" spans="1:7" s="4" customFormat="1" ht="12.75">
      <c r="A148" s="35" t="s">
        <v>91</v>
      </c>
      <c r="B148" s="26" t="s">
        <v>257</v>
      </c>
      <c r="C148" s="27" t="s">
        <v>217</v>
      </c>
      <c r="D148" s="37" t="s">
        <v>273</v>
      </c>
      <c r="E148" s="36"/>
      <c r="F148" s="44"/>
      <c r="G148" s="29">
        <f>G151+G154+G149</f>
        <v>11899</v>
      </c>
    </row>
    <row r="149" spans="1:7" s="4" customFormat="1" ht="12.75">
      <c r="A149" s="25" t="s">
        <v>378</v>
      </c>
      <c r="B149" s="26" t="s">
        <v>257</v>
      </c>
      <c r="C149" s="27" t="s">
        <v>217</v>
      </c>
      <c r="D149" s="37" t="s">
        <v>379</v>
      </c>
      <c r="E149" s="36"/>
      <c r="F149" s="44"/>
      <c r="G149" s="29">
        <f>G150</f>
        <v>200</v>
      </c>
    </row>
    <row r="150" spans="1:7" s="4" customFormat="1" ht="25.5">
      <c r="A150" s="30" t="s">
        <v>106</v>
      </c>
      <c r="B150" s="31" t="s">
        <v>257</v>
      </c>
      <c r="C150" s="32" t="s">
        <v>217</v>
      </c>
      <c r="D150" s="54" t="s">
        <v>379</v>
      </c>
      <c r="E150" s="32" t="s">
        <v>80</v>
      </c>
      <c r="F150" s="33" t="s">
        <v>254</v>
      </c>
      <c r="G150" s="34">
        <v>200</v>
      </c>
    </row>
    <row r="151" spans="1:7" s="4" customFormat="1" ht="25.5">
      <c r="A151" s="25" t="s">
        <v>364</v>
      </c>
      <c r="B151" s="26" t="s">
        <v>257</v>
      </c>
      <c r="C151" s="27" t="s">
        <v>217</v>
      </c>
      <c r="D151" s="27" t="s">
        <v>304</v>
      </c>
      <c r="E151" s="36"/>
      <c r="F151" s="44"/>
      <c r="G151" s="29">
        <f>SUM(G152:G153)</f>
        <v>10000</v>
      </c>
    </row>
    <row r="152" spans="1:7" s="5" customFormat="1" ht="25.5">
      <c r="A152" s="30" t="s">
        <v>106</v>
      </c>
      <c r="B152" s="31" t="s">
        <v>257</v>
      </c>
      <c r="C152" s="32" t="s">
        <v>217</v>
      </c>
      <c r="D152" s="32" t="s">
        <v>304</v>
      </c>
      <c r="E152" s="32" t="s">
        <v>80</v>
      </c>
      <c r="F152" s="33" t="s">
        <v>254</v>
      </c>
      <c r="G152" s="34">
        <v>9600</v>
      </c>
    </row>
    <row r="153" spans="1:7" s="5" customFormat="1" ht="12.75">
      <c r="A153" s="30" t="s">
        <v>163</v>
      </c>
      <c r="B153" s="31" t="s">
        <v>257</v>
      </c>
      <c r="C153" s="32" t="s">
        <v>217</v>
      </c>
      <c r="D153" s="32" t="s">
        <v>304</v>
      </c>
      <c r="E153" s="32" t="s">
        <v>80</v>
      </c>
      <c r="F153" s="70" t="s">
        <v>235</v>
      </c>
      <c r="G153" s="34">
        <v>400</v>
      </c>
    </row>
    <row r="154" spans="1:7" s="5" customFormat="1" ht="25.5">
      <c r="A154" s="25" t="s">
        <v>307</v>
      </c>
      <c r="B154" s="26" t="s">
        <v>257</v>
      </c>
      <c r="C154" s="27" t="s">
        <v>217</v>
      </c>
      <c r="D154" s="27" t="s">
        <v>305</v>
      </c>
      <c r="E154" s="36"/>
      <c r="F154" s="44"/>
      <c r="G154" s="29">
        <f>G155</f>
        <v>1699</v>
      </c>
    </row>
    <row r="155" spans="1:7" s="4" customFormat="1" ht="25.5">
      <c r="A155" s="30" t="s">
        <v>106</v>
      </c>
      <c r="B155" s="31" t="s">
        <v>257</v>
      </c>
      <c r="C155" s="32" t="s">
        <v>217</v>
      </c>
      <c r="D155" s="32" t="s">
        <v>305</v>
      </c>
      <c r="E155" s="32" t="s">
        <v>80</v>
      </c>
      <c r="F155" s="33" t="s">
        <v>254</v>
      </c>
      <c r="G155" s="34">
        <v>1699</v>
      </c>
    </row>
    <row r="156" spans="1:7" s="4" customFormat="1" ht="12.75">
      <c r="A156" s="25" t="s">
        <v>178</v>
      </c>
      <c r="B156" s="26" t="s">
        <v>257</v>
      </c>
      <c r="C156" s="27" t="s">
        <v>204</v>
      </c>
      <c r="D156" s="27" t="s">
        <v>209</v>
      </c>
      <c r="E156" s="27" t="s">
        <v>209</v>
      </c>
      <c r="F156" s="28"/>
      <c r="G156" s="29">
        <f>G157+G162</f>
        <v>15018.400000000001</v>
      </c>
    </row>
    <row r="157" spans="1:7" s="4" customFormat="1" ht="25.5">
      <c r="A157" s="45" t="s">
        <v>245</v>
      </c>
      <c r="B157" s="26" t="s">
        <v>257</v>
      </c>
      <c r="C157" s="27" t="s">
        <v>204</v>
      </c>
      <c r="D157" s="37" t="s">
        <v>298</v>
      </c>
      <c r="E157" s="27" t="s">
        <v>209</v>
      </c>
      <c r="F157" s="28"/>
      <c r="G157" s="29">
        <f>G158</f>
        <v>752</v>
      </c>
    </row>
    <row r="158" spans="1:7" s="4" customFormat="1" ht="25.5">
      <c r="A158" s="55" t="s">
        <v>308</v>
      </c>
      <c r="B158" s="26" t="s">
        <v>257</v>
      </c>
      <c r="C158" s="37" t="s">
        <v>204</v>
      </c>
      <c r="D158" s="37" t="s">
        <v>316</v>
      </c>
      <c r="E158" s="56"/>
      <c r="F158" s="38"/>
      <c r="G158" s="39">
        <f>G159</f>
        <v>752</v>
      </c>
    </row>
    <row r="159" spans="1:7" s="4" customFormat="1" ht="25.5">
      <c r="A159" s="55" t="s">
        <v>315</v>
      </c>
      <c r="B159" s="26" t="s">
        <v>257</v>
      </c>
      <c r="C159" s="37" t="s">
        <v>204</v>
      </c>
      <c r="D159" s="37" t="s">
        <v>317</v>
      </c>
      <c r="E159" s="56"/>
      <c r="F159" s="38"/>
      <c r="G159" s="39">
        <f>G160</f>
        <v>752</v>
      </c>
    </row>
    <row r="160" spans="1:7" s="4" customFormat="1" ht="38.25">
      <c r="A160" s="57" t="s">
        <v>309</v>
      </c>
      <c r="B160" s="26" t="s">
        <v>257</v>
      </c>
      <c r="C160" s="27" t="s">
        <v>204</v>
      </c>
      <c r="D160" s="27" t="s">
        <v>318</v>
      </c>
      <c r="E160" s="37"/>
      <c r="F160" s="38"/>
      <c r="G160" s="39">
        <f>G161</f>
        <v>752</v>
      </c>
    </row>
    <row r="161" spans="1:7" s="4" customFormat="1" ht="12.75">
      <c r="A161" s="30" t="s">
        <v>84</v>
      </c>
      <c r="B161" s="31" t="s">
        <v>257</v>
      </c>
      <c r="C161" s="54" t="s">
        <v>204</v>
      </c>
      <c r="D161" s="54" t="s">
        <v>318</v>
      </c>
      <c r="E161" s="54" t="s">
        <v>83</v>
      </c>
      <c r="F161" s="33" t="s">
        <v>254</v>
      </c>
      <c r="G161" s="41">
        <v>752</v>
      </c>
    </row>
    <row r="162" spans="1:7" s="4" customFormat="1" ht="12.75">
      <c r="A162" s="25" t="s">
        <v>241</v>
      </c>
      <c r="B162" s="26" t="s">
        <v>257</v>
      </c>
      <c r="C162" s="27" t="s">
        <v>204</v>
      </c>
      <c r="D162" s="37" t="s">
        <v>271</v>
      </c>
      <c r="E162" s="36"/>
      <c r="F162" s="44"/>
      <c r="G162" s="29">
        <f>G163</f>
        <v>14266.400000000001</v>
      </c>
    </row>
    <row r="163" spans="1:7" s="4" customFormat="1" ht="12.75">
      <c r="A163" s="35" t="s">
        <v>242</v>
      </c>
      <c r="B163" s="26" t="s">
        <v>257</v>
      </c>
      <c r="C163" s="27" t="s">
        <v>204</v>
      </c>
      <c r="D163" s="37" t="s">
        <v>272</v>
      </c>
      <c r="E163" s="36"/>
      <c r="F163" s="44"/>
      <c r="G163" s="29">
        <f>G164</f>
        <v>14266.400000000001</v>
      </c>
    </row>
    <row r="164" spans="1:7" s="4" customFormat="1" ht="12.75">
      <c r="A164" s="35" t="s">
        <v>242</v>
      </c>
      <c r="B164" s="26" t="s">
        <v>257</v>
      </c>
      <c r="C164" s="27" t="s">
        <v>204</v>
      </c>
      <c r="D164" s="37" t="s">
        <v>273</v>
      </c>
      <c r="E164" s="36"/>
      <c r="F164" s="44"/>
      <c r="G164" s="29">
        <f>G165+G169+G167</f>
        <v>14266.400000000001</v>
      </c>
    </row>
    <row r="165" spans="1:7" s="4" customFormat="1" ht="12.75">
      <c r="A165" s="25" t="s">
        <v>310</v>
      </c>
      <c r="B165" s="26" t="s">
        <v>257</v>
      </c>
      <c r="C165" s="27" t="s">
        <v>204</v>
      </c>
      <c r="D165" s="27" t="s">
        <v>319</v>
      </c>
      <c r="E165" s="36"/>
      <c r="F165" s="28"/>
      <c r="G165" s="29">
        <f>G166</f>
        <v>4500</v>
      </c>
    </row>
    <row r="166" spans="1:7" s="4" customFormat="1" ht="25.5">
      <c r="A166" s="30" t="s">
        <v>106</v>
      </c>
      <c r="B166" s="31" t="s">
        <v>257</v>
      </c>
      <c r="C166" s="32" t="s">
        <v>204</v>
      </c>
      <c r="D166" s="32" t="s">
        <v>319</v>
      </c>
      <c r="E166" s="32" t="s">
        <v>80</v>
      </c>
      <c r="F166" s="33" t="s">
        <v>254</v>
      </c>
      <c r="G166" s="34">
        <v>4500</v>
      </c>
    </row>
    <row r="167" spans="1:7" s="4" customFormat="1" ht="12.75">
      <c r="A167" s="25" t="s">
        <v>380</v>
      </c>
      <c r="B167" s="26" t="s">
        <v>257</v>
      </c>
      <c r="C167" s="27" t="s">
        <v>204</v>
      </c>
      <c r="D167" s="37" t="s">
        <v>381</v>
      </c>
      <c r="E167" s="32"/>
      <c r="F167" s="33"/>
      <c r="G167" s="29">
        <f>G168</f>
        <v>3000</v>
      </c>
    </row>
    <row r="168" spans="1:7" ht="25.5">
      <c r="A168" s="30" t="s">
        <v>391</v>
      </c>
      <c r="B168" s="31" t="s">
        <v>257</v>
      </c>
      <c r="C168" s="32" t="s">
        <v>204</v>
      </c>
      <c r="D168" s="54" t="s">
        <v>381</v>
      </c>
      <c r="E168" s="32" t="s">
        <v>392</v>
      </c>
      <c r="F168" s="33" t="s">
        <v>254</v>
      </c>
      <c r="G168" s="34">
        <v>3000</v>
      </c>
    </row>
    <row r="169" spans="1:7" ht="38.25">
      <c r="A169" s="25" t="s">
        <v>89</v>
      </c>
      <c r="B169" s="26" t="s">
        <v>257</v>
      </c>
      <c r="C169" s="27" t="s">
        <v>204</v>
      </c>
      <c r="D169" s="27" t="s">
        <v>98</v>
      </c>
      <c r="E169" s="36"/>
      <c r="F169" s="44"/>
      <c r="G169" s="29">
        <f>G170</f>
        <v>6766.400000000001</v>
      </c>
    </row>
    <row r="170" spans="1:7" ht="25.5">
      <c r="A170" s="30" t="s">
        <v>391</v>
      </c>
      <c r="B170" s="31" t="s">
        <v>257</v>
      </c>
      <c r="C170" s="32" t="s">
        <v>204</v>
      </c>
      <c r="D170" s="32" t="s">
        <v>98</v>
      </c>
      <c r="E170" s="32" t="s">
        <v>392</v>
      </c>
      <c r="F170" s="33" t="s">
        <v>254</v>
      </c>
      <c r="G170" s="34">
        <f>6744.3+22.1</f>
        <v>6766.400000000001</v>
      </c>
    </row>
    <row r="171" spans="1:7" ht="12.75">
      <c r="A171" s="25" t="s">
        <v>190</v>
      </c>
      <c r="B171" s="26" t="s">
        <v>257</v>
      </c>
      <c r="C171" s="27" t="s">
        <v>191</v>
      </c>
      <c r="D171" s="27" t="s">
        <v>209</v>
      </c>
      <c r="E171" s="27" t="s">
        <v>209</v>
      </c>
      <c r="F171" s="28"/>
      <c r="G171" s="29">
        <f>G172+G188+G218+G267</f>
        <v>178975.7</v>
      </c>
    </row>
    <row r="172" spans="1:7" ht="12.75">
      <c r="A172" s="25" t="s">
        <v>192</v>
      </c>
      <c r="B172" s="26" t="s">
        <v>257</v>
      </c>
      <c r="C172" s="27" t="s">
        <v>193</v>
      </c>
      <c r="D172" s="27" t="s">
        <v>209</v>
      </c>
      <c r="E172" s="27" t="s">
        <v>209</v>
      </c>
      <c r="F172" s="28"/>
      <c r="G172" s="29">
        <f>G173+G178</f>
        <v>5570</v>
      </c>
    </row>
    <row r="173" spans="1:7" ht="51">
      <c r="A173" s="25" t="s">
        <v>365</v>
      </c>
      <c r="B173" s="26" t="s">
        <v>257</v>
      </c>
      <c r="C173" s="27" t="s">
        <v>193</v>
      </c>
      <c r="D173" s="37" t="s">
        <v>118</v>
      </c>
      <c r="E173" s="27"/>
      <c r="F173" s="28"/>
      <c r="G173" s="29">
        <f>G174</f>
        <v>1100</v>
      </c>
    </row>
    <row r="174" spans="1:7" ht="38.25">
      <c r="A174" s="25" t="s">
        <v>126</v>
      </c>
      <c r="B174" s="26" t="s">
        <v>257</v>
      </c>
      <c r="C174" s="27" t="s">
        <v>193</v>
      </c>
      <c r="D174" s="37" t="s">
        <v>122</v>
      </c>
      <c r="E174" s="27"/>
      <c r="F174" s="28"/>
      <c r="G174" s="29">
        <f>G175</f>
        <v>1100</v>
      </c>
    </row>
    <row r="175" spans="1:7" ht="51">
      <c r="A175" s="25" t="s">
        <v>366</v>
      </c>
      <c r="B175" s="26" t="s">
        <v>257</v>
      </c>
      <c r="C175" s="27" t="s">
        <v>193</v>
      </c>
      <c r="D175" s="37" t="s">
        <v>16</v>
      </c>
      <c r="E175" s="32"/>
      <c r="F175" s="33"/>
      <c r="G175" s="29">
        <f>G176</f>
        <v>1100</v>
      </c>
    </row>
    <row r="176" spans="1:7" ht="51">
      <c r="A176" s="25" t="s">
        <v>370</v>
      </c>
      <c r="B176" s="26" t="s">
        <v>257</v>
      </c>
      <c r="C176" s="27" t="s">
        <v>193</v>
      </c>
      <c r="D176" s="27" t="s">
        <v>325</v>
      </c>
      <c r="E176" s="32"/>
      <c r="F176" s="33"/>
      <c r="G176" s="29">
        <f>G177</f>
        <v>1100</v>
      </c>
    </row>
    <row r="177" spans="1:7" ht="25.5">
      <c r="A177" s="52" t="s">
        <v>41</v>
      </c>
      <c r="B177" s="31" t="s">
        <v>257</v>
      </c>
      <c r="C177" s="32" t="s">
        <v>193</v>
      </c>
      <c r="D177" s="32" t="s">
        <v>325</v>
      </c>
      <c r="E177" s="32" t="s">
        <v>80</v>
      </c>
      <c r="F177" s="33" t="s">
        <v>261</v>
      </c>
      <c r="G177" s="34">
        <v>1100</v>
      </c>
    </row>
    <row r="178" spans="1:7" ht="12.75">
      <c r="A178" s="25" t="s">
        <v>90</v>
      </c>
      <c r="B178" s="26" t="s">
        <v>257</v>
      </c>
      <c r="C178" s="27" t="s">
        <v>193</v>
      </c>
      <c r="D178" s="37" t="s">
        <v>271</v>
      </c>
      <c r="E178" s="58"/>
      <c r="F178" s="28"/>
      <c r="G178" s="29">
        <f>G179</f>
        <v>4470</v>
      </c>
    </row>
    <row r="179" spans="1:7" ht="12.75">
      <c r="A179" s="35" t="s">
        <v>91</v>
      </c>
      <c r="B179" s="26" t="s">
        <v>257</v>
      </c>
      <c r="C179" s="27" t="s">
        <v>193</v>
      </c>
      <c r="D179" s="37" t="s">
        <v>272</v>
      </c>
      <c r="E179" s="58"/>
      <c r="F179" s="28"/>
      <c r="G179" s="29">
        <f>G180</f>
        <v>4470</v>
      </c>
    </row>
    <row r="180" spans="1:7" ht="12.75">
      <c r="A180" s="35" t="s">
        <v>91</v>
      </c>
      <c r="B180" s="26" t="s">
        <v>257</v>
      </c>
      <c r="C180" s="27" t="s">
        <v>193</v>
      </c>
      <c r="D180" s="37" t="s">
        <v>273</v>
      </c>
      <c r="E180" s="58"/>
      <c r="F180" s="28"/>
      <c r="G180" s="29">
        <f>G183+G186+G181</f>
        <v>4470</v>
      </c>
    </row>
    <row r="181" spans="1:7" ht="12.75">
      <c r="A181" s="25" t="s">
        <v>393</v>
      </c>
      <c r="B181" s="26" t="s">
        <v>257</v>
      </c>
      <c r="C181" s="27" t="s">
        <v>193</v>
      </c>
      <c r="D181" s="27" t="s">
        <v>394</v>
      </c>
      <c r="E181" s="32"/>
      <c r="F181" s="33"/>
      <c r="G181" s="29">
        <f>G182</f>
        <v>620</v>
      </c>
    </row>
    <row r="182" spans="1:7" ht="25.5">
      <c r="A182" s="30" t="s">
        <v>106</v>
      </c>
      <c r="B182" s="31" t="s">
        <v>257</v>
      </c>
      <c r="C182" s="32" t="s">
        <v>193</v>
      </c>
      <c r="D182" s="32" t="s">
        <v>394</v>
      </c>
      <c r="E182" s="32" t="s">
        <v>80</v>
      </c>
      <c r="F182" s="33" t="s">
        <v>254</v>
      </c>
      <c r="G182" s="34">
        <v>620</v>
      </c>
    </row>
    <row r="183" spans="1:7" ht="25.5">
      <c r="A183" s="25" t="s">
        <v>154</v>
      </c>
      <c r="B183" s="26" t="s">
        <v>257</v>
      </c>
      <c r="C183" s="27" t="s">
        <v>193</v>
      </c>
      <c r="D183" s="27" t="s">
        <v>1</v>
      </c>
      <c r="E183" s="59"/>
      <c r="F183" s="28"/>
      <c r="G183" s="29">
        <f>SUM(G184:G185)</f>
        <v>3700</v>
      </c>
    </row>
    <row r="184" spans="1:7" ht="25.5">
      <c r="A184" s="30" t="s">
        <v>106</v>
      </c>
      <c r="B184" s="31" t="s">
        <v>257</v>
      </c>
      <c r="C184" s="32" t="s">
        <v>193</v>
      </c>
      <c r="D184" s="32" t="s">
        <v>1</v>
      </c>
      <c r="E184" s="32" t="s">
        <v>80</v>
      </c>
      <c r="F184" s="33" t="s">
        <v>254</v>
      </c>
      <c r="G184" s="34">
        <f>3700-800</f>
        <v>2900</v>
      </c>
    </row>
    <row r="185" spans="1:7" ht="12.75">
      <c r="A185" s="30" t="s">
        <v>163</v>
      </c>
      <c r="B185" s="31" t="s">
        <v>257</v>
      </c>
      <c r="C185" s="32" t="s">
        <v>193</v>
      </c>
      <c r="D185" s="32" t="s">
        <v>1</v>
      </c>
      <c r="E185" s="32" t="s">
        <v>80</v>
      </c>
      <c r="F185" s="70" t="s">
        <v>235</v>
      </c>
      <c r="G185" s="34">
        <v>800</v>
      </c>
    </row>
    <row r="186" spans="1:7" ht="25.5">
      <c r="A186" s="25" t="s">
        <v>136</v>
      </c>
      <c r="B186" s="26" t="s">
        <v>257</v>
      </c>
      <c r="C186" s="27" t="s">
        <v>193</v>
      </c>
      <c r="D186" s="27" t="s">
        <v>133</v>
      </c>
      <c r="E186" s="32"/>
      <c r="F186" s="33"/>
      <c r="G186" s="29">
        <f>G187</f>
        <v>150</v>
      </c>
    </row>
    <row r="187" spans="1:7" ht="25.5">
      <c r="A187" s="30" t="s">
        <v>85</v>
      </c>
      <c r="B187" s="31" t="s">
        <v>257</v>
      </c>
      <c r="C187" s="32" t="s">
        <v>193</v>
      </c>
      <c r="D187" s="32" t="s">
        <v>133</v>
      </c>
      <c r="E187" s="32" t="s">
        <v>86</v>
      </c>
      <c r="F187" s="33" t="s">
        <v>254</v>
      </c>
      <c r="G187" s="34">
        <v>150</v>
      </c>
    </row>
    <row r="188" spans="1:7" ht="12.75">
      <c r="A188" s="25" t="s">
        <v>194</v>
      </c>
      <c r="B188" s="26" t="s">
        <v>257</v>
      </c>
      <c r="C188" s="27" t="s">
        <v>195</v>
      </c>
      <c r="D188" s="27" t="s">
        <v>209</v>
      </c>
      <c r="E188" s="27" t="s">
        <v>209</v>
      </c>
      <c r="F188" s="50"/>
      <c r="G188" s="29">
        <f>G189+G194+G205+G199</f>
        <v>13853.2</v>
      </c>
    </row>
    <row r="189" spans="1:7" ht="51">
      <c r="A189" s="25" t="s">
        <v>367</v>
      </c>
      <c r="B189" s="26" t="s">
        <v>257</v>
      </c>
      <c r="C189" s="27" t="s">
        <v>195</v>
      </c>
      <c r="D189" s="37" t="s">
        <v>111</v>
      </c>
      <c r="E189" s="27"/>
      <c r="F189" s="50"/>
      <c r="G189" s="29">
        <f>G190</f>
        <v>2500</v>
      </c>
    </row>
    <row r="190" spans="1:7" ht="51">
      <c r="A190" s="25" t="s">
        <v>116</v>
      </c>
      <c r="B190" s="26" t="s">
        <v>257</v>
      </c>
      <c r="C190" s="27" t="s">
        <v>195</v>
      </c>
      <c r="D190" s="37" t="s">
        <v>112</v>
      </c>
      <c r="E190" s="27"/>
      <c r="F190" s="50"/>
      <c r="G190" s="29">
        <f>G191</f>
        <v>2500</v>
      </c>
    </row>
    <row r="191" spans="1:7" ht="25.5">
      <c r="A191" s="25" t="s">
        <v>395</v>
      </c>
      <c r="B191" s="26" t="s">
        <v>257</v>
      </c>
      <c r="C191" s="27" t="s">
        <v>195</v>
      </c>
      <c r="D191" s="37" t="s">
        <v>113</v>
      </c>
      <c r="E191" s="27"/>
      <c r="F191" s="50"/>
      <c r="G191" s="29">
        <f>G192</f>
        <v>2500</v>
      </c>
    </row>
    <row r="192" spans="1:7" ht="25.5">
      <c r="A192" s="25" t="s">
        <v>117</v>
      </c>
      <c r="B192" s="26" t="s">
        <v>257</v>
      </c>
      <c r="C192" s="27" t="s">
        <v>195</v>
      </c>
      <c r="D192" s="37" t="s">
        <v>114</v>
      </c>
      <c r="E192" s="27"/>
      <c r="F192" s="50"/>
      <c r="G192" s="29">
        <f>G193</f>
        <v>2500</v>
      </c>
    </row>
    <row r="193" spans="1:7" ht="25.5">
      <c r="A193" s="52" t="s">
        <v>41</v>
      </c>
      <c r="B193" s="31" t="s">
        <v>257</v>
      </c>
      <c r="C193" s="32" t="s">
        <v>195</v>
      </c>
      <c r="D193" s="54" t="s">
        <v>114</v>
      </c>
      <c r="E193" s="32" t="s">
        <v>392</v>
      </c>
      <c r="F193" s="33" t="s">
        <v>261</v>
      </c>
      <c r="G193" s="34">
        <v>2500</v>
      </c>
    </row>
    <row r="194" spans="1:7" ht="38.25">
      <c r="A194" s="25" t="s">
        <v>53</v>
      </c>
      <c r="B194" s="26" t="s">
        <v>257</v>
      </c>
      <c r="C194" s="27" t="s">
        <v>195</v>
      </c>
      <c r="D194" s="37" t="s">
        <v>46</v>
      </c>
      <c r="E194" s="27"/>
      <c r="F194" s="28"/>
      <c r="G194" s="29">
        <f>G195</f>
        <v>2629.4</v>
      </c>
    </row>
    <row r="195" spans="1:7" s="3" customFormat="1" ht="25.5">
      <c r="A195" s="25" t="s">
        <v>61</v>
      </c>
      <c r="B195" s="26" t="s">
        <v>257</v>
      </c>
      <c r="C195" s="27" t="s">
        <v>195</v>
      </c>
      <c r="D195" s="37" t="s">
        <v>58</v>
      </c>
      <c r="E195" s="27"/>
      <c r="F195" s="28"/>
      <c r="G195" s="29">
        <f>G196</f>
        <v>2629.4</v>
      </c>
    </row>
    <row r="196" spans="1:7" ht="25.5">
      <c r="A196" s="25" t="s">
        <v>62</v>
      </c>
      <c r="B196" s="26" t="s">
        <v>257</v>
      </c>
      <c r="C196" s="27" t="s">
        <v>195</v>
      </c>
      <c r="D196" s="37" t="s">
        <v>59</v>
      </c>
      <c r="E196" s="27"/>
      <c r="F196" s="28"/>
      <c r="G196" s="29">
        <f>G197</f>
        <v>2629.4</v>
      </c>
    </row>
    <row r="197" spans="1:7" ht="12.75">
      <c r="A197" s="53" t="s">
        <v>63</v>
      </c>
      <c r="B197" s="26" t="s">
        <v>257</v>
      </c>
      <c r="C197" s="27" t="s">
        <v>195</v>
      </c>
      <c r="D197" s="27" t="s">
        <v>60</v>
      </c>
      <c r="E197" s="27"/>
      <c r="F197" s="28"/>
      <c r="G197" s="29">
        <f>G198</f>
        <v>2629.4</v>
      </c>
    </row>
    <row r="198" spans="1:7" ht="12.75">
      <c r="A198" s="30" t="s">
        <v>84</v>
      </c>
      <c r="B198" s="31" t="s">
        <v>257</v>
      </c>
      <c r="C198" s="32" t="s">
        <v>195</v>
      </c>
      <c r="D198" s="32" t="s">
        <v>60</v>
      </c>
      <c r="E198" s="32" t="s">
        <v>83</v>
      </c>
      <c r="F198" s="33" t="s">
        <v>254</v>
      </c>
      <c r="G198" s="34">
        <v>2629.4</v>
      </c>
    </row>
    <row r="199" spans="1:7" ht="51">
      <c r="A199" s="25" t="s">
        <v>365</v>
      </c>
      <c r="B199" s="26" t="s">
        <v>257</v>
      </c>
      <c r="C199" s="27" t="s">
        <v>195</v>
      </c>
      <c r="D199" s="37" t="s">
        <v>118</v>
      </c>
      <c r="E199" s="32"/>
      <c r="F199" s="33"/>
      <c r="G199" s="29">
        <f>G200</f>
        <v>685</v>
      </c>
    </row>
    <row r="200" spans="1:7" ht="25.5">
      <c r="A200" s="25" t="s">
        <v>396</v>
      </c>
      <c r="B200" s="26" t="s">
        <v>257</v>
      </c>
      <c r="C200" s="27" t="s">
        <v>195</v>
      </c>
      <c r="D200" s="37" t="s">
        <v>397</v>
      </c>
      <c r="E200" s="32"/>
      <c r="F200" s="33"/>
      <c r="G200" s="29">
        <f>G201+G203</f>
        <v>685</v>
      </c>
    </row>
    <row r="201" spans="1:7" ht="25.5">
      <c r="A201" s="25" t="s">
        <v>398</v>
      </c>
      <c r="B201" s="26" t="s">
        <v>257</v>
      </c>
      <c r="C201" s="27" t="s">
        <v>195</v>
      </c>
      <c r="D201" s="27" t="s">
        <v>399</v>
      </c>
      <c r="E201" s="32"/>
      <c r="F201" s="33"/>
      <c r="G201" s="29">
        <f>G202</f>
        <v>650</v>
      </c>
    </row>
    <row r="202" spans="1:7" ht="25.5">
      <c r="A202" s="30" t="s">
        <v>106</v>
      </c>
      <c r="B202" s="31" t="s">
        <v>257</v>
      </c>
      <c r="C202" s="32" t="s">
        <v>195</v>
      </c>
      <c r="D202" s="32" t="s">
        <v>399</v>
      </c>
      <c r="E202" s="32" t="s">
        <v>80</v>
      </c>
      <c r="F202" s="33" t="s">
        <v>261</v>
      </c>
      <c r="G202" s="34">
        <v>650</v>
      </c>
    </row>
    <row r="203" spans="1:7" ht="12.75">
      <c r="A203" s="53" t="s">
        <v>400</v>
      </c>
      <c r="B203" s="26" t="s">
        <v>257</v>
      </c>
      <c r="C203" s="27" t="s">
        <v>195</v>
      </c>
      <c r="D203" s="27" t="s">
        <v>401</v>
      </c>
      <c r="E203" s="32"/>
      <c r="F203" s="33"/>
      <c r="G203" s="29">
        <f>G204</f>
        <v>35</v>
      </c>
    </row>
    <row r="204" spans="1:7" ht="25.5">
      <c r="A204" s="30" t="s">
        <v>106</v>
      </c>
      <c r="B204" s="31" t="s">
        <v>257</v>
      </c>
      <c r="C204" s="32" t="s">
        <v>195</v>
      </c>
      <c r="D204" s="32" t="s">
        <v>401</v>
      </c>
      <c r="E204" s="32" t="s">
        <v>80</v>
      </c>
      <c r="F204" s="33" t="s">
        <v>261</v>
      </c>
      <c r="G204" s="34">
        <v>35</v>
      </c>
    </row>
    <row r="205" spans="1:7" ht="12.75">
      <c r="A205" s="25" t="s">
        <v>90</v>
      </c>
      <c r="B205" s="26" t="s">
        <v>257</v>
      </c>
      <c r="C205" s="27" t="s">
        <v>195</v>
      </c>
      <c r="D205" s="37" t="s">
        <v>271</v>
      </c>
      <c r="E205" s="27"/>
      <c r="F205" s="50"/>
      <c r="G205" s="29">
        <f>G206</f>
        <v>8038.8</v>
      </c>
    </row>
    <row r="206" spans="1:7" ht="12.75">
      <c r="A206" s="35" t="s">
        <v>91</v>
      </c>
      <c r="B206" s="26" t="s">
        <v>257</v>
      </c>
      <c r="C206" s="27" t="s">
        <v>195</v>
      </c>
      <c r="D206" s="37" t="s">
        <v>272</v>
      </c>
      <c r="E206" s="27"/>
      <c r="F206" s="50"/>
      <c r="G206" s="29">
        <f>G207</f>
        <v>8038.8</v>
      </c>
    </row>
    <row r="207" spans="1:7" ht="12.75">
      <c r="A207" s="35" t="s">
        <v>91</v>
      </c>
      <c r="B207" s="26" t="s">
        <v>257</v>
      </c>
      <c r="C207" s="27" t="s">
        <v>195</v>
      </c>
      <c r="D207" s="37" t="s">
        <v>273</v>
      </c>
      <c r="E207" s="27"/>
      <c r="F207" s="50"/>
      <c r="G207" s="29">
        <f>G208+G210+G212+G214+G216</f>
        <v>8038.8</v>
      </c>
    </row>
    <row r="208" spans="1:7" ht="12.75">
      <c r="A208" s="25" t="s">
        <v>320</v>
      </c>
      <c r="B208" s="26" t="s">
        <v>257</v>
      </c>
      <c r="C208" s="27" t="s">
        <v>195</v>
      </c>
      <c r="D208" s="27" t="s">
        <v>2</v>
      </c>
      <c r="E208" s="27"/>
      <c r="F208" s="28"/>
      <c r="G208" s="29">
        <f>G209</f>
        <v>4650.1</v>
      </c>
    </row>
    <row r="209" spans="1:7" ht="25.5">
      <c r="A209" s="30" t="s">
        <v>106</v>
      </c>
      <c r="B209" s="31" t="s">
        <v>257</v>
      </c>
      <c r="C209" s="32" t="s">
        <v>195</v>
      </c>
      <c r="D209" s="32" t="s">
        <v>2</v>
      </c>
      <c r="E209" s="32" t="s">
        <v>80</v>
      </c>
      <c r="F209" s="33" t="s">
        <v>254</v>
      </c>
      <c r="G209" s="34">
        <v>4650.1</v>
      </c>
    </row>
    <row r="210" spans="1:7" ht="25.5">
      <c r="A210" s="25" t="s">
        <v>368</v>
      </c>
      <c r="B210" s="26" t="s">
        <v>257</v>
      </c>
      <c r="C210" s="27" t="s">
        <v>195</v>
      </c>
      <c r="D210" s="27" t="s">
        <v>17</v>
      </c>
      <c r="E210" s="27"/>
      <c r="F210" s="28"/>
      <c r="G210" s="29">
        <f>G211</f>
        <v>150</v>
      </c>
    </row>
    <row r="211" spans="1:7" s="3" customFormat="1" ht="25.5">
      <c r="A211" s="30" t="s">
        <v>106</v>
      </c>
      <c r="B211" s="31" t="s">
        <v>257</v>
      </c>
      <c r="C211" s="32" t="s">
        <v>195</v>
      </c>
      <c r="D211" s="32" t="s">
        <v>17</v>
      </c>
      <c r="E211" s="32" t="s">
        <v>80</v>
      </c>
      <c r="F211" s="33" t="s">
        <v>254</v>
      </c>
      <c r="G211" s="34">
        <v>150</v>
      </c>
    </row>
    <row r="212" spans="1:7" s="3" customFormat="1" ht="12.75">
      <c r="A212" s="25" t="s">
        <v>326</v>
      </c>
      <c r="B212" s="26" t="s">
        <v>257</v>
      </c>
      <c r="C212" s="27" t="s">
        <v>195</v>
      </c>
      <c r="D212" s="27" t="s">
        <v>18</v>
      </c>
      <c r="E212" s="27"/>
      <c r="F212" s="28"/>
      <c r="G212" s="29">
        <f>G213</f>
        <v>150</v>
      </c>
    </row>
    <row r="213" spans="1:7" s="3" customFormat="1" ht="25.5">
      <c r="A213" s="30" t="s">
        <v>106</v>
      </c>
      <c r="B213" s="31" t="s">
        <v>257</v>
      </c>
      <c r="C213" s="32" t="s">
        <v>195</v>
      </c>
      <c r="D213" s="32" t="s">
        <v>18</v>
      </c>
      <c r="E213" s="32" t="s">
        <v>80</v>
      </c>
      <c r="F213" s="33" t="s">
        <v>254</v>
      </c>
      <c r="G213" s="34">
        <v>150</v>
      </c>
    </row>
    <row r="214" spans="1:7" s="3" customFormat="1" ht="38.25">
      <c r="A214" s="25" t="s">
        <v>402</v>
      </c>
      <c r="B214" s="27" t="s">
        <v>257</v>
      </c>
      <c r="C214" s="27" t="s">
        <v>195</v>
      </c>
      <c r="D214" s="27" t="s">
        <v>403</v>
      </c>
      <c r="E214" s="27"/>
      <c r="F214" s="27"/>
      <c r="G214" s="29">
        <f>G215</f>
        <v>88.7</v>
      </c>
    </row>
    <row r="215" spans="1:7" s="3" customFormat="1" ht="25.5">
      <c r="A215" s="30" t="s">
        <v>391</v>
      </c>
      <c r="B215" s="31" t="s">
        <v>257</v>
      </c>
      <c r="C215" s="32" t="s">
        <v>195</v>
      </c>
      <c r="D215" s="32" t="s">
        <v>403</v>
      </c>
      <c r="E215" s="32" t="s">
        <v>392</v>
      </c>
      <c r="F215" s="33" t="s">
        <v>254</v>
      </c>
      <c r="G215" s="34">
        <v>88.7</v>
      </c>
    </row>
    <row r="216" spans="1:7" s="3" customFormat="1" ht="51">
      <c r="A216" s="25" t="s">
        <v>404</v>
      </c>
      <c r="B216" s="26" t="s">
        <v>257</v>
      </c>
      <c r="C216" s="27" t="s">
        <v>195</v>
      </c>
      <c r="D216" s="27" t="s">
        <v>405</v>
      </c>
      <c r="E216" s="32"/>
      <c r="F216" s="33"/>
      <c r="G216" s="29">
        <f>G217</f>
        <v>3000</v>
      </c>
    </row>
    <row r="217" spans="1:7" s="3" customFormat="1" ht="25.5">
      <c r="A217" s="30" t="s">
        <v>391</v>
      </c>
      <c r="B217" s="31" t="s">
        <v>257</v>
      </c>
      <c r="C217" s="32" t="s">
        <v>195</v>
      </c>
      <c r="D217" s="32" t="s">
        <v>405</v>
      </c>
      <c r="E217" s="32" t="s">
        <v>392</v>
      </c>
      <c r="F217" s="33" t="s">
        <v>261</v>
      </c>
      <c r="G217" s="34">
        <v>3000</v>
      </c>
    </row>
    <row r="218" spans="1:7" s="3" customFormat="1" ht="12.75">
      <c r="A218" s="25" t="s">
        <v>206</v>
      </c>
      <c r="B218" s="26" t="s">
        <v>257</v>
      </c>
      <c r="C218" s="27" t="s">
        <v>205</v>
      </c>
      <c r="D218" s="36"/>
      <c r="E218" s="36"/>
      <c r="F218" s="50"/>
      <c r="G218" s="60">
        <f>G219+G234+G238+G245+G251+G226+G230</f>
        <v>104683.70000000001</v>
      </c>
    </row>
    <row r="219" spans="1:7" s="3" customFormat="1" ht="38.25">
      <c r="A219" s="25" t="s">
        <v>103</v>
      </c>
      <c r="B219" s="26" t="s">
        <v>257</v>
      </c>
      <c r="C219" s="27" t="s">
        <v>205</v>
      </c>
      <c r="D219" s="37" t="s">
        <v>8</v>
      </c>
      <c r="E219" s="36"/>
      <c r="F219" s="61"/>
      <c r="G219" s="29">
        <f>G220+G224</f>
        <v>28085.1</v>
      </c>
    </row>
    <row r="220" spans="1:7" s="3" customFormat="1" ht="25.5">
      <c r="A220" s="25" t="s">
        <v>7</v>
      </c>
      <c r="B220" s="26" t="s">
        <v>257</v>
      </c>
      <c r="C220" s="27" t="s">
        <v>205</v>
      </c>
      <c r="D220" s="37" t="s">
        <v>9</v>
      </c>
      <c r="E220" s="36"/>
      <c r="F220" s="61"/>
      <c r="G220" s="29">
        <f>G221</f>
        <v>10000</v>
      </c>
    </row>
    <row r="221" spans="1:7" s="3" customFormat="1" ht="12.75">
      <c r="A221" s="25" t="s">
        <v>11</v>
      </c>
      <c r="B221" s="26" t="s">
        <v>257</v>
      </c>
      <c r="C221" s="27" t="s">
        <v>205</v>
      </c>
      <c r="D221" s="37" t="s">
        <v>10</v>
      </c>
      <c r="E221" s="36"/>
      <c r="F221" s="61"/>
      <c r="G221" s="29">
        <f>G222+G223</f>
        <v>10000</v>
      </c>
    </row>
    <row r="222" spans="1:7" s="3" customFormat="1" ht="25.5">
      <c r="A222" s="30" t="s">
        <v>106</v>
      </c>
      <c r="B222" s="31" t="s">
        <v>257</v>
      </c>
      <c r="C222" s="32" t="s">
        <v>205</v>
      </c>
      <c r="D222" s="32" t="s">
        <v>10</v>
      </c>
      <c r="E222" s="32" t="s">
        <v>80</v>
      </c>
      <c r="F222" s="33" t="s">
        <v>254</v>
      </c>
      <c r="G222" s="34">
        <f>7153.8+398+359.8</f>
        <v>7911.6</v>
      </c>
    </row>
    <row r="223" spans="1:7" s="3" customFormat="1" ht="12.75">
      <c r="A223" s="30" t="s">
        <v>163</v>
      </c>
      <c r="B223" s="31" t="s">
        <v>257</v>
      </c>
      <c r="C223" s="32" t="s">
        <v>205</v>
      </c>
      <c r="D223" s="32" t="s">
        <v>10</v>
      </c>
      <c r="E223" s="32" t="s">
        <v>80</v>
      </c>
      <c r="F223" s="33" t="s">
        <v>235</v>
      </c>
      <c r="G223" s="34">
        <v>2088.4</v>
      </c>
    </row>
    <row r="224" spans="1:7" s="3" customFormat="1" ht="38.25">
      <c r="A224" s="25" t="s">
        <v>419</v>
      </c>
      <c r="B224" s="26" t="s">
        <v>257</v>
      </c>
      <c r="C224" s="27" t="s">
        <v>205</v>
      </c>
      <c r="D224" s="27" t="s">
        <v>418</v>
      </c>
      <c r="E224" s="32"/>
      <c r="F224" s="33"/>
      <c r="G224" s="29">
        <f>G225</f>
        <v>18085.1</v>
      </c>
    </row>
    <row r="225" spans="1:7" s="3" customFormat="1" ht="25.5">
      <c r="A225" s="30" t="s">
        <v>106</v>
      </c>
      <c r="B225" s="31" t="s">
        <v>257</v>
      </c>
      <c r="C225" s="32" t="s">
        <v>205</v>
      </c>
      <c r="D225" s="69" t="s">
        <v>418</v>
      </c>
      <c r="E225" s="69" t="s">
        <v>80</v>
      </c>
      <c r="F225" s="70" t="s">
        <v>107</v>
      </c>
      <c r="G225" s="34">
        <f>16441+1644.1</f>
        <v>18085.1</v>
      </c>
    </row>
    <row r="226" spans="1:7" s="3" customFormat="1" ht="38.25">
      <c r="A226" s="25" t="s">
        <v>104</v>
      </c>
      <c r="B226" s="26" t="s">
        <v>257</v>
      </c>
      <c r="C226" s="27" t="s">
        <v>205</v>
      </c>
      <c r="D226" s="27" t="s">
        <v>99</v>
      </c>
      <c r="E226" s="36"/>
      <c r="F226" s="44"/>
      <c r="G226" s="29">
        <f>G227</f>
        <v>218</v>
      </c>
    </row>
    <row r="227" spans="1:7" ht="25.5">
      <c r="A227" s="25" t="s">
        <v>105</v>
      </c>
      <c r="B227" s="26" t="s">
        <v>257</v>
      </c>
      <c r="C227" s="27" t="s">
        <v>205</v>
      </c>
      <c r="D227" s="27" t="s">
        <v>100</v>
      </c>
      <c r="E227" s="36"/>
      <c r="F227" s="44"/>
      <c r="G227" s="29">
        <f>G228</f>
        <v>218</v>
      </c>
    </row>
    <row r="228" spans="1:7" ht="38.25">
      <c r="A228" s="25" t="s">
        <v>369</v>
      </c>
      <c r="B228" s="26" t="s">
        <v>257</v>
      </c>
      <c r="C228" s="27" t="s">
        <v>205</v>
      </c>
      <c r="D228" s="27" t="s">
        <v>101</v>
      </c>
      <c r="E228" s="27"/>
      <c r="F228" s="28"/>
      <c r="G228" s="29">
        <f>G229</f>
        <v>218</v>
      </c>
    </row>
    <row r="229" spans="1:7" ht="25.5">
      <c r="A229" s="52" t="s">
        <v>109</v>
      </c>
      <c r="B229" s="31" t="s">
        <v>257</v>
      </c>
      <c r="C229" s="32" t="s">
        <v>205</v>
      </c>
      <c r="D229" s="32" t="s">
        <v>101</v>
      </c>
      <c r="E229" s="32" t="s">
        <v>80</v>
      </c>
      <c r="F229" s="33" t="s">
        <v>107</v>
      </c>
      <c r="G229" s="34">
        <v>218</v>
      </c>
    </row>
    <row r="230" spans="1:7" ht="38.25">
      <c r="A230" s="25" t="s">
        <v>44</v>
      </c>
      <c r="B230" s="26" t="s">
        <v>257</v>
      </c>
      <c r="C230" s="27" t="s">
        <v>205</v>
      </c>
      <c r="D230" s="27" t="s">
        <v>42</v>
      </c>
      <c r="E230" s="36"/>
      <c r="F230" s="44"/>
      <c r="G230" s="29">
        <f>G231</f>
        <v>1512.6</v>
      </c>
    </row>
    <row r="231" spans="1:7" ht="25.5">
      <c r="A231" s="25" t="s">
        <v>45</v>
      </c>
      <c r="B231" s="26" t="s">
        <v>257</v>
      </c>
      <c r="C231" s="27" t="s">
        <v>205</v>
      </c>
      <c r="D231" s="27" t="s">
        <v>43</v>
      </c>
      <c r="E231" s="36"/>
      <c r="F231" s="44"/>
      <c r="G231" s="29">
        <f>G232</f>
        <v>1512.6</v>
      </c>
    </row>
    <row r="232" spans="1:7" ht="63.75">
      <c r="A232" s="25" t="s">
        <v>406</v>
      </c>
      <c r="B232" s="26" t="s">
        <v>257</v>
      </c>
      <c r="C232" s="27" t="s">
        <v>205</v>
      </c>
      <c r="D232" s="27" t="s">
        <v>157</v>
      </c>
      <c r="E232" s="36"/>
      <c r="F232" s="44"/>
      <c r="G232" s="29">
        <f>G233</f>
        <v>1512.6</v>
      </c>
    </row>
    <row r="233" spans="1:7" ht="63.75">
      <c r="A233" s="30" t="s">
        <v>407</v>
      </c>
      <c r="B233" s="31" t="s">
        <v>257</v>
      </c>
      <c r="C233" s="32" t="s">
        <v>205</v>
      </c>
      <c r="D233" s="32" t="s">
        <v>157</v>
      </c>
      <c r="E233" s="32" t="s">
        <v>80</v>
      </c>
      <c r="F233" s="33" t="s">
        <v>390</v>
      </c>
      <c r="G233" s="34">
        <v>1512.6</v>
      </c>
    </row>
    <row r="234" spans="1:7" ht="51">
      <c r="A234" s="25" t="s">
        <v>371</v>
      </c>
      <c r="B234" s="62" t="s">
        <v>257</v>
      </c>
      <c r="C234" s="27" t="s">
        <v>205</v>
      </c>
      <c r="D234" s="27" t="s">
        <v>374</v>
      </c>
      <c r="E234" s="32"/>
      <c r="F234" s="33"/>
      <c r="G234" s="29">
        <f>G235</f>
        <v>727.3</v>
      </c>
    </row>
    <row r="235" spans="1:7" ht="38.25">
      <c r="A235" s="25" t="s">
        <v>158</v>
      </c>
      <c r="B235" s="62" t="s">
        <v>257</v>
      </c>
      <c r="C235" s="27" t="s">
        <v>205</v>
      </c>
      <c r="D235" s="27" t="s">
        <v>375</v>
      </c>
      <c r="E235" s="32"/>
      <c r="F235" s="33"/>
      <c r="G235" s="29">
        <f>G236</f>
        <v>727.3</v>
      </c>
    </row>
    <row r="236" spans="1:7" ht="76.5">
      <c r="A236" s="53" t="s">
        <v>387</v>
      </c>
      <c r="B236" s="62" t="s">
        <v>257</v>
      </c>
      <c r="C236" s="27" t="s">
        <v>205</v>
      </c>
      <c r="D236" s="27" t="s">
        <v>376</v>
      </c>
      <c r="E236" s="32"/>
      <c r="F236" s="33"/>
      <c r="G236" s="29">
        <f>G237</f>
        <v>727.3</v>
      </c>
    </row>
    <row r="237" spans="1:7" ht="63.75">
      <c r="A237" s="63" t="s">
        <v>388</v>
      </c>
      <c r="B237" s="31" t="s">
        <v>257</v>
      </c>
      <c r="C237" s="32" t="s">
        <v>205</v>
      </c>
      <c r="D237" s="64" t="s">
        <v>376</v>
      </c>
      <c r="E237" s="32" t="s">
        <v>80</v>
      </c>
      <c r="F237" s="32" t="s">
        <v>390</v>
      </c>
      <c r="G237" s="34">
        <v>727.3</v>
      </c>
    </row>
    <row r="238" spans="1:7" ht="38.25">
      <c r="A238" s="25" t="s">
        <v>53</v>
      </c>
      <c r="B238" s="26" t="s">
        <v>257</v>
      </c>
      <c r="C238" s="27" t="s">
        <v>205</v>
      </c>
      <c r="D238" s="37" t="s">
        <v>46</v>
      </c>
      <c r="E238" s="27"/>
      <c r="F238" s="28"/>
      <c r="G238" s="29">
        <f>G239</f>
        <v>20498.7</v>
      </c>
    </row>
    <row r="239" spans="1:7" ht="38.25">
      <c r="A239" s="25" t="s">
        <v>51</v>
      </c>
      <c r="B239" s="26" t="s">
        <v>257</v>
      </c>
      <c r="C239" s="27" t="s">
        <v>205</v>
      </c>
      <c r="D239" s="37" t="s">
        <v>54</v>
      </c>
      <c r="E239" s="27"/>
      <c r="F239" s="28"/>
      <c r="G239" s="29">
        <f>G240</f>
        <v>20498.7</v>
      </c>
    </row>
    <row r="240" spans="1:7" ht="12.75">
      <c r="A240" s="25" t="s">
        <v>52</v>
      </c>
      <c r="B240" s="26" t="s">
        <v>257</v>
      </c>
      <c r="C240" s="27" t="s">
        <v>205</v>
      </c>
      <c r="D240" s="37" t="s">
        <v>55</v>
      </c>
      <c r="E240" s="27"/>
      <c r="F240" s="28"/>
      <c r="G240" s="29">
        <f>G241+G243</f>
        <v>20498.7</v>
      </c>
    </row>
    <row r="241" spans="1:7" ht="12.75">
      <c r="A241" s="53" t="s">
        <v>56</v>
      </c>
      <c r="B241" s="26" t="s">
        <v>257</v>
      </c>
      <c r="C241" s="27" t="s">
        <v>205</v>
      </c>
      <c r="D241" s="27" t="s">
        <v>57</v>
      </c>
      <c r="E241" s="27"/>
      <c r="F241" s="28"/>
      <c r="G241" s="29">
        <f>G242</f>
        <v>18998.7</v>
      </c>
    </row>
    <row r="242" spans="1:7" ht="12.75">
      <c r="A242" s="30" t="s">
        <v>84</v>
      </c>
      <c r="B242" s="31" t="s">
        <v>257</v>
      </c>
      <c r="C242" s="32" t="s">
        <v>205</v>
      </c>
      <c r="D242" s="32" t="s">
        <v>57</v>
      </c>
      <c r="E242" s="32" t="s">
        <v>83</v>
      </c>
      <c r="F242" s="33" t="s">
        <v>254</v>
      </c>
      <c r="G242" s="34">
        <v>18998.7</v>
      </c>
    </row>
    <row r="243" spans="1:7" ht="25.5">
      <c r="A243" s="25" t="s">
        <v>408</v>
      </c>
      <c r="B243" s="26" t="s">
        <v>257</v>
      </c>
      <c r="C243" s="27" t="s">
        <v>205</v>
      </c>
      <c r="D243" s="27" t="s">
        <v>409</v>
      </c>
      <c r="E243" s="32"/>
      <c r="F243" s="33"/>
      <c r="G243" s="29">
        <f>G244</f>
        <v>1500</v>
      </c>
    </row>
    <row r="244" spans="1:7" ht="25.5">
      <c r="A244" s="52" t="s">
        <v>41</v>
      </c>
      <c r="B244" s="31" t="s">
        <v>257</v>
      </c>
      <c r="C244" s="32" t="s">
        <v>205</v>
      </c>
      <c r="D244" s="32" t="s">
        <v>409</v>
      </c>
      <c r="E244" s="32" t="s">
        <v>80</v>
      </c>
      <c r="F244" s="33" t="s">
        <v>390</v>
      </c>
      <c r="G244" s="34">
        <v>1500</v>
      </c>
    </row>
    <row r="245" spans="1:7" ht="38.25">
      <c r="A245" s="25" t="s">
        <v>338</v>
      </c>
      <c r="B245" s="26" t="s">
        <v>257</v>
      </c>
      <c r="C245" s="27" t="s">
        <v>205</v>
      </c>
      <c r="D245" s="27" t="s">
        <v>125</v>
      </c>
      <c r="E245" s="32"/>
      <c r="F245" s="33"/>
      <c r="G245" s="29">
        <f>G246</f>
        <v>33000</v>
      </c>
    </row>
    <row r="246" spans="1:7" ht="25.5">
      <c r="A246" s="25" t="s">
        <v>127</v>
      </c>
      <c r="B246" s="26" t="s">
        <v>257</v>
      </c>
      <c r="C246" s="27" t="s">
        <v>205</v>
      </c>
      <c r="D246" s="27" t="s">
        <v>124</v>
      </c>
      <c r="E246" s="32"/>
      <c r="F246" s="33"/>
      <c r="G246" s="29">
        <f>G247</f>
        <v>33000</v>
      </c>
    </row>
    <row r="247" spans="1:7" ht="25.5">
      <c r="A247" s="25" t="s">
        <v>339</v>
      </c>
      <c r="B247" s="26" t="s">
        <v>257</v>
      </c>
      <c r="C247" s="27" t="s">
        <v>205</v>
      </c>
      <c r="D247" s="27" t="s">
        <v>337</v>
      </c>
      <c r="E247" s="32"/>
      <c r="F247" s="33"/>
      <c r="G247" s="29">
        <f>+G248</f>
        <v>33000</v>
      </c>
    </row>
    <row r="248" spans="1:7" ht="25.5">
      <c r="A248" s="25" t="s">
        <v>340</v>
      </c>
      <c r="B248" s="26" t="s">
        <v>257</v>
      </c>
      <c r="C248" s="27" t="s">
        <v>205</v>
      </c>
      <c r="D248" s="27" t="s">
        <v>336</v>
      </c>
      <c r="E248" s="32"/>
      <c r="F248" s="33"/>
      <c r="G248" s="29">
        <f>G249+G250</f>
        <v>33000</v>
      </c>
    </row>
    <row r="249" spans="1:7" ht="25.5">
      <c r="A249" s="52" t="s">
        <v>109</v>
      </c>
      <c r="B249" s="31" t="s">
        <v>257</v>
      </c>
      <c r="C249" s="32" t="s">
        <v>205</v>
      </c>
      <c r="D249" s="32" t="s">
        <v>336</v>
      </c>
      <c r="E249" s="32" t="s">
        <v>80</v>
      </c>
      <c r="F249" s="33" t="s">
        <v>107</v>
      </c>
      <c r="G249" s="34">
        <v>30000</v>
      </c>
    </row>
    <row r="250" spans="1:7" ht="25.5">
      <c r="A250" s="52" t="s">
        <v>41</v>
      </c>
      <c r="B250" s="31" t="s">
        <v>257</v>
      </c>
      <c r="C250" s="32" t="s">
        <v>205</v>
      </c>
      <c r="D250" s="32" t="s">
        <v>336</v>
      </c>
      <c r="E250" s="32" t="s">
        <v>80</v>
      </c>
      <c r="F250" s="33" t="s">
        <v>261</v>
      </c>
      <c r="G250" s="34">
        <v>3000</v>
      </c>
    </row>
    <row r="251" spans="1:7" ht="12.75">
      <c r="A251" s="25" t="s">
        <v>90</v>
      </c>
      <c r="B251" s="26" t="s">
        <v>257</v>
      </c>
      <c r="C251" s="27" t="s">
        <v>205</v>
      </c>
      <c r="D251" s="37" t="s">
        <v>271</v>
      </c>
      <c r="E251" s="27" t="s">
        <v>209</v>
      </c>
      <c r="F251" s="28"/>
      <c r="G251" s="29">
        <f>G252</f>
        <v>20642</v>
      </c>
    </row>
    <row r="252" spans="1:7" ht="12.75">
      <c r="A252" s="35" t="s">
        <v>91</v>
      </c>
      <c r="B252" s="26" t="s">
        <v>257</v>
      </c>
      <c r="C252" s="37" t="s">
        <v>205</v>
      </c>
      <c r="D252" s="37" t="s">
        <v>272</v>
      </c>
      <c r="E252" s="37"/>
      <c r="F252" s="28"/>
      <c r="G252" s="29">
        <f>G253</f>
        <v>20642</v>
      </c>
    </row>
    <row r="253" spans="1:7" ht="12.75">
      <c r="A253" s="35" t="s">
        <v>91</v>
      </c>
      <c r="B253" s="26" t="s">
        <v>257</v>
      </c>
      <c r="C253" s="37" t="s">
        <v>205</v>
      </c>
      <c r="D253" s="37" t="s">
        <v>273</v>
      </c>
      <c r="E253" s="37"/>
      <c r="F253" s="28"/>
      <c r="G253" s="29">
        <f>G254+G256+G258+G260+G263+G265</f>
        <v>20642</v>
      </c>
    </row>
    <row r="254" spans="1:7" ht="25.5">
      <c r="A254" s="25" t="s">
        <v>324</v>
      </c>
      <c r="B254" s="26" t="s">
        <v>257</v>
      </c>
      <c r="C254" s="27" t="s">
        <v>205</v>
      </c>
      <c r="D254" s="27" t="s">
        <v>6</v>
      </c>
      <c r="E254" s="36"/>
      <c r="F254" s="61"/>
      <c r="G254" s="29">
        <f>G255</f>
        <v>80</v>
      </c>
    </row>
    <row r="255" spans="1:7" ht="38.25">
      <c r="A255" s="30" t="s">
        <v>166</v>
      </c>
      <c r="B255" s="31" t="s">
        <v>257</v>
      </c>
      <c r="C255" s="32" t="s">
        <v>205</v>
      </c>
      <c r="D255" s="32" t="s">
        <v>6</v>
      </c>
      <c r="E255" s="32" t="s">
        <v>177</v>
      </c>
      <c r="F255" s="33" t="s">
        <v>254</v>
      </c>
      <c r="G255" s="34">
        <v>80</v>
      </c>
    </row>
    <row r="256" spans="1:7" ht="12.75">
      <c r="A256" s="25" t="s">
        <v>321</v>
      </c>
      <c r="B256" s="26" t="s">
        <v>257</v>
      </c>
      <c r="C256" s="27" t="s">
        <v>205</v>
      </c>
      <c r="D256" s="27" t="s">
        <v>3</v>
      </c>
      <c r="E256" s="27"/>
      <c r="F256" s="28"/>
      <c r="G256" s="29">
        <f>G257</f>
        <v>13885.2</v>
      </c>
    </row>
    <row r="257" spans="1:7" ht="25.5">
      <c r="A257" s="30" t="s">
        <v>106</v>
      </c>
      <c r="B257" s="31" t="s">
        <v>257</v>
      </c>
      <c r="C257" s="32" t="s">
        <v>205</v>
      </c>
      <c r="D257" s="32" t="s">
        <v>3</v>
      </c>
      <c r="E257" s="32" t="s">
        <v>80</v>
      </c>
      <c r="F257" s="33" t="s">
        <v>254</v>
      </c>
      <c r="G257" s="34">
        <v>13885.2</v>
      </c>
    </row>
    <row r="258" spans="1:7" ht="12.75">
      <c r="A258" s="25" t="s">
        <v>372</v>
      </c>
      <c r="B258" s="26" t="s">
        <v>257</v>
      </c>
      <c r="C258" s="27" t="s">
        <v>205</v>
      </c>
      <c r="D258" s="27" t="s">
        <v>373</v>
      </c>
      <c r="E258" s="27"/>
      <c r="F258" s="28"/>
      <c r="G258" s="29">
        <f>G259</f>
        <v>230</v>
      </c>
    </row>
    <row r="259" spans="1:7" ht="25.5">
      <c r="A259" s="30" t="s">
        <v>106</v>
      </c>
      <c r="B259" s="31" t="s">
        <v>257</v>
      </c>
      <c r="C259" s="32" t="s">
        <v>205</v>
      </c>
      <c r="D259" s="32" t="s">
        <v>373</v>
      </c>
      <c r="E259" s="32" t="s">
        <v>80</v>
      </c>
      <c r="F259" s="32" t="s">
        <v>254</v>
      </c>
      <c r="G259" s="34">
        <v>230</v>
      </c>
    </row>
    <row r="260" spans="1:7" ht="12.75">
      <c r="A260" s="25" t="s">
        <v>322</v>
      </c>
      <c r="B260" s="26" t="s">
        <v>257</v>
      </c>
      <c r="C260" s="27" t="s">
        <v>205</v>
      </c>
      <c r="D260" s="27" t="s">
        <v>4</v>
      </c>
      <c r="E260" s="27"/>
      <c r="F260" s="50"/>
      <c r="G260" s="29">
        <f>G261+G262</f>
        <v>3946.8</v>
      </c>
    </row>
    <row r="261" spans="1:7" ht="25.5">
      <c r="A261" s="30" t="s">
        <v>106</v>
      </c>
      <c r="B261" s="31" t="s">
        <v>257</v>
      </c>
      <c r="C261" s="32" t="s">
        <v>205</v>
      </c>
      <c r="D261" s="32" t="s">
        <v>4</v>
      </c>
      <c r="E261" s="32" t="s">
        <v>80</v>
      </c>
      <c r="F261" s="33" t="s">
        <v>254</v>
      </c>
      <c r="G261" s="34">
        <v>3803.8</v>
      </c>
    </row>
    <row r="262" spans="1:7" ht="25.5">
      <c r="A262" s="30" t="s">
        <v>391</v>
      </c>
      <c r="B262" s="31" t="s">
        <v>257</v>
      </c>
      <c r="C262" s="32" t="s">
        <v>205</v>
      </c>
      <c r="D262" s="32" t="s">
        <v>4</v>
      </c>
      <c r="E262" s="32" t="s">
        <v>392</v>
      </c>
      <c r="F262" s="33" t="s">
        <v>254</v>
      </c>
      <c r="G262" s="34">
        <v>143</v>
      </c>
    </row>
    <row r="263" spans="1:7" ht="12.75">
      <c r="A263" s="25" t="s">
        <v>323</v>
      </c>
      <c r="B263" s="26" t="s">
        <v>257</v>
      </c>
      <c r="C263" s="27" t="s">
        <v>205</v>
      </c>
      <c r="D263" s="27" t="s">
        <v>5</v>
      </c>
      <c r="E263" s="27"/>
      <c r="F263" s="50"/>
      <c r="G263" s="29">
        <f>G264</f>
        <v>2000</v>
      </c>
    </row>
    <row r="264" spans="1:7" ht="25.5">
      <c r="A264" s="30" t="s">
        <v>106</v>
      </c>
      <c r="B264" s="31" t="s">
        <v>257</v>
      </c>
      <c r="C264" s="32" t="s">
        <v>205</v>
      </c>
      <c r="D264" s="32" t="s">
        <v>5</v>
      </c>
      <c r="E264" s="32" t="s">
        <v>80</v>
      </c>
      <c r="F264" s="33" t="s">
        <v>254</v>
      </c>
      <c r="G264" s="34">
        <v>2000</v>
      </c>
    </row>
    <row r="265" spans="1:7" ht="25.5">
      <c r="A265" s="25" t="s">
        <v>383</v>
      </c>
      <c r="B265" s="26" t="s">
        <v>257</v>
      </c>
      <c r="C265" s="27" t="s">
        <v>205</v>
      </c>
      <c r="D265" s="27" t="s">
        <v>382</v>
      </c>
      <c r="E265" s="32"/>
      <c r="F265" s="33"/>
      <c r="G265" s="29">
        <f>G266</f>
        <v>500</v>
      </c>
    </row>
    <row r="266" spans="1:7" ht="25.5">
      <c r="A266" s="30" t="s">
        <v>106</v>
      </c>
      <c r="B266" s="31" t="s">
        <v>257</v>
      </c>
      <c r="C266" s="32" t="s">
        <v>205</v>
      </c>
      <c r="D266" s="32" t="s">
        <v>382</v>
      </c>
      <c r="E266" s="32" t="s">
        <v>80</v>
      </c>
      <c r="F266" s="33" t="s">
        <v>254</v>
      </c>
      <c r="G266" s="34">
        <v>500</v>
      </c>
    </row>
    <row r="267" spans="1:7" ht="12.75">
      <c r="A267" s="25" t="s">
        <v>215</v>
      </c>
      <c r="B267" s="26" t="s">
        <v>257</v>
      </c>
      <c r="C267" s="27" t="s">
        <v>216</v>
      </c>
      <c r="D267" s="36"/>
      <c r="E267" s="36"/>
      <c r="F267" s="61"/>
      <c r="G267" s="29">
        <f>G273+G268</f>
        <v>54868.8</v>
      </c>
    </row>
    <row r="268" spans="1:7" ht="38.25">
      <c r="A268" s="25" t="s">
        <v>53</v>
      </c>
      <c r="B268" s="26" t="s">
        <v>257</v>
      </c>
      <c r="C268" s="27" t="s">
        <v>216</v>
      </c>
      <c r="D268" s="37" t="s">
        <v>46</v>
      </c>
      <c r="E268" s="27"/>
      <c r="F268" s="28"/>
      <c r="G268" s="29">
        <f>G269</f>
        <v>16199.3</v>
      </c>
    </row>
    <row r="269" spans="1:7" ht="12.75">
      <c r="A269" s="25" t="s">
        <v>50</v>
      </c>
      <c r="B269" s="26" t="s">
        <v>257</v>
      </c>
      <c r="C269" s="27" t="s">
        <v>216</v>
      </c>
      <c r="D269" s="37" t="s">
        <v>70</v>
      </c>
      <c r="E269" s="27"/>
      <c r="F269" s="28"/>
      <c r="G269" s="29">
        <f>G270</f>
        <v>16199.3</v>
      </c>
    </row>
    <row r="270" spans="1:7" ht="12.75">
      <c r="A270" s="25" t="s">
        <v>49</v>
      </c>
      <c r="B270" s="26" t="s">
        <v>257</v>
      </c>
      <c r="C270" s="27" t="s">
        <v>216</v>
      </c>
      <c r="D270" s="37" t="s">
        <v>71</v>
      </c>
      <c r="E270" s="27"/>
      <c r="F270" s="28"/>
      <c r="G270" s="29">
        <f>G271</f>
        <v>16199.3</v>
      </c>
    </row>
    <row r="271" spans="1:7" ht="25.5">
      <c r="A271" s="53" t="s">
        <v>296</v>
      </c>
      <c r="B271" s="26" t="s">
        <v>257</v>
      </c>
      <c r="C271" s="27" t="s">
        <v>216</v>
      </c>
      <c r="D271" s="27" t="s">
        <v>72</v>
      </c>
      <c r="E271" s="27"/>
      <c r="F271" s="28"/>
      <c r="G271" s="29">
        <f>G272</f>
        <v>16199.3</v>
      </c>
    </row>
    <row r="272" spans="1:7" ht="12.75">
      <c r="A272" s="30" t="s">
        <v>84</v>
      </c>
      <c r="B272" s="31" t="s">
        <v>257</v>
      </c>
      <c r="C272" s="32" t="s">
        <v>216</v>
      </c>
      <c r="D272" s="32" t="s">
        <v>72</v>
      </c>
      <c r="E272" s="32" t="s">
        <v>83</v>
      </c>
      <c r="F272" s="33" t="s">
        <v>254</v>
      </c>
      <c r="G272" s="34">
        <f>15899.3+300</f>
        <v>16199.3</v>
      </c>
    </row>
    <row r="273" spans="1:7" ht="12.75">
      <c r="A273" s="25" t="s">
        <v>90</v>
      </c>
      <c r="B273" s="26" t="s">
        <v>257</v>
      </c>
      <c r="C273" s="27" t="s">
        <v>216</v>
      </c>
      <c r="D273" s="37" t="s">
        <v>271</v>
      </c>
      <c r="E273" s="36"/>
      <c r="F273" s="61"/>
      <c r="G273" s="29">
        <f>G274</f>
        <v>38669.5</v>
      </c>
    </row>
    <row r="274" spans="1:7" ht="12.75">
      <c r="A274" s="35" t="s">
        <v>91</v>
      </c>
      <c r="B274" s="26" t="s">
        <v>257</v>
      </c>
      <c r="C274" s="27" t="s">
        <v>216</v>
      </c>
      <c r="D274" s="37" t="s">
        <v>272</v>
      </c>
      <c r="E274" s="36"/>
      <c r="F274" s="61"/>
      <c r="G274" s="29">
        <f>G275</f>
        <v>38669.5</v>
      </c>
    </row>
    <row r="275" spans="1:7" ht="12.75">
      <c r="A275" s="35" t="s">
        <v>91</v>
      </c>
      <c r="B275" s="26" t="s">
        <v>257</v>
      </c>
      <c r="C275" s="27" t="s">
        <v>216</v>
      </c>
      <c r="D275" s="37" t="s">
        <v>273</v>
      </c>
      <c r="E275" s="36"/>
      <c r="F275" s="61"/>
      <c r="G275" s="29">
        <f>G276</f>
        <v>38669.5</v>
      </c>
    </row>
    <row r="276" spans="1:7" ht="25.5">
      <c r="A276" s="25" t="s">
        <v>173</v>
      </c>
      <c r="B276" s="26" t="s">
        <v>257</v>
      </c>
      <c r="C276" s="27" t="s">
        <v>216</v>
      </c>
      <c r="D276" s="27" t="s">
        <v>12</v>
      </c>
      <c r="E276" s="27"/>
      <c r="F276" s="50"/>
      <c r="G276" s="29">
        <f>SUM(G277:G279)</f>
        <v>38669.5</v>
      </c>
    </row>
    <row r="277" spans="1:7" ht="12.75">
      <c r="A277" s="30" t="s">
        <v>88</v>
      </c>
      <c r="B277" s="31" t="s">
        <v>257</v>
      </c>
      <c r="C277" s="32" t="s">
        <v>216</v>
      </c>
      <c r="D277" s="32" t="s">
        <v>12</v>
      </c>
      <c r="E277" s="32" t="s">
        <v>87</v>
      </c>
      <c r="F277" s="33" t="s">
        <v>254</v>
      </c>
      <c r="G277" s="34">
        <v>33983.2</v>
      </c>
    </row>
    <row r="278" spans="1:7" ht="25.5">
      <c r="A278" s="30" t="s">
        <v>106</v>
      </c>
      <c r="B278" s="31" t="s">
        <v>257</v>
      </c>
      <c r="C278" s="32" t="s">
        <v>216</v>
      </c>
      <c r="D278" s="32" t="s">
        <v>12</v>
      </c>
      <c r="E278" s="32" t="s">
        <v>80</v>
      </c>
      <c r="F278" s="33" t="s">
        <v>254</v>
      </c>
      <c r="G278" s="34">
        <f>4819.3-398</f>
        <v>4421.3</v>
      </c>
    </row>
    <row r="279" spans="1:7" ht="12.75">
      <c r="A279" s="30" t="s">
        <v>82</v>
      </c>
      <c r="B279" s="31" t="s">
        <v>257</v>
      </c>
      <c r="C279" s="32" t="s">
        <v>216</v>
      </c>
      <c r="D279" s="32" t="s">
        <v>12</v>
      </c>
      <c r="E279" s="32" t="s">
        <v>81</v>
      </c>
      <c r="F279" s="33" t="s">
        <v>254</v>
      </c>
      <c r="G279" s="34">
        <v>265</v>
      </c>
    </row>
    <row r="280" spans="1:7" ht="12.75">
      <c r="A280" s="25" t="s">
        <v>228</v>
      </c>
      <c r="B280" s="26" t="s">
        <v>257</v>
      </c>
      <c r="C280" s="27" t="s">
        <v>226</v>
      </c>
      <c r="D280" s="36"/>
      <c r="E280" s="36"/>
      <c r="F280" s="44"/>
      <c r="G280" s="29">
        <f aca="true" t="shared" si="0" ref="G280:G287">G281</f>
        <v>512.1999999999999</v>
      </c>
    </row>
    <row r="281" spans="1:7" ht="12.75">
      <c r="A281" s="25" t="s">
        <v>169</v>
      </c>
      <c r="B281" s="26" t="s">
        <v>257</v>
      </c>
      <c r="C281" s="27" t="s">
        <v>227</v>
      </c>
      <c r="D281" s="36"/>
      <c r="E281" s="36"/>
      <c r="F281" s="44"/>
      <c r="G281" s="29">
        <f t="shared" si="0"/>
        <v>512.1999999999999</v>
      </c>
    </row>
    <row r="282" spans="1:7" ht="38.25">
      <c r="A282" s="25" t="s">
        <v>137</v>
      </c>
      <c r="B282" s="26" t="s">
        <v>257</v>
      </c>
      <c r="C282" s="27" t="s">
        <v>227</v>
      </c>
      <c r="D282" s="27" t="s">
        <v>140</v>
      </c>
      <c r="E282" s="36"/>
      <c r="F282" s="44"/>
      <c r="G282" s="29">
        <f t="shared" si="0"/>
        <v>512.1999999999999</v>
      </c>
    </row>
    <row r="283" spans="1:7" ht="25.5">
      <c r="A283" s="53" t="s">
        <v>142</v>
      </c>
      <c r="B283" s="26" t="s">
        <v>257</v>
      </c>
      <c r="C283" s="27" t="s">
        <v>227</v>
      </c>
      <c r="D283" s="27" t="s">
        <v>141</v>
      </c>
      <c r="E283" s="36"/>
      <c r="F283" s="44"/>
      <c r="G283" s="29">
        <f t="shared" si="0"/>
        <v>512.1999999999999</v>
      </c>
    </row>
    <row r="284" spans="1:7" ht="25.5">
      <c r="A284" s="53" t="s">
        <v>143</v>
      </c>
      <c r="B284" s="26" t="s">
        <v>257</v>
      </c>
      <c r="C284" s="27" t="s">
        <v>227</v>
      </c>
      <c r="D284" s="27" t="s">
        <v>144</v>
      </c>
      <c r="E284" s="36"/>
      <c r="F284" s="44"/>
      <c r="G284" s="29">
        <f>G287+G285</f>
        <v>512.1999999999999</v>
      </c>
    </row>
    <row r="285" spans="1:7" ht="12.75">
      <c r="A285" s="53" t="s">
        <v>145</v>
      </c>
      <c r="B285" s="26" t="s">
        <v>257</v>
      </c>
      <c r="C285" s="27" t="s">
        <v>227</v>
      </c>
      <c r="D285" s="27" t="s">
        <v>146</v>
      </c>
      <c r="E285" s="36"/>
      <c r="F285" s="44"/>
      <c r="G285" s="29">
        <f t="shared" si="0"/>
        <v>21.3</v>
      </c>
    </row>
    <row r="286" spans="1:7" ht="25.5">
      <c r="A286" s="30" t="s">
        <v>106</v>
      </c>
      <c r="B286" s="31" t="s">
        <v>257</v>
      </c>
      <c r="C286" s="32" t="s">
        <v>227</v>
      </c>
      <c r="D286" s="32" t="s">
        <v>146</v>
      </c>
      <c r="E286" s="32" t="s">
        <v>80</v>
      </c>
      <c r="F286" s="33" t="s">
        <v>254</v>
      </c>
      <c r="G286" s="34">
        <v>21.3</v>
      </c>
    </row>
    <row r="287" spans="1:7" ht="12.75">
      <c r="A287" s="53" t="s">
        <v>145</v>
      </c>
      <c r="B287" s="26" t="s">
        <v>257</v>
      </c>
      <c r="C287" s="27" t="s">
        <v>227</v>
      </c>
      <c r="D287" s="27" t="s">
        <v>146</v>
      </c>
      <c r="E287" s="36"/>
      <c r="F287" s="44"/>
      <c r="G287" s="29">
        <f t="shared" si="0"/>
        <v>490.9</v>
      </c>
    </row>
    <row r="288" spans="1:7" ht="12.75">
      <c r="A288" s="30" t="s">
        <v>84</v>
      </c>
      <c r="B288" s="31" t="s">
        <v>257</v>
      </c>
      <c r="C288" s="32" t="s">
        <v>227</v>
      </c>
      <c r="D288" s="32" t="s">
        <v>146</v>
      </c>
      <c r="E288" s="32" t="s">
        <v>83</v>
      </c>
      <c r="F288" s="33" t="s">
        <v>254</v>
      </c>
      <c r="G288" s="34">
        <v>490.9</v>
      </c>
    </row>
    <row r="289" spans="1:7" ht="12.75">
      <c r="A289" s="25" t="s">
        <v>170</v>
      </c>
      <c r="B289" s="26" t="s">
        <v>257</v>
      </c>
      <c r="C289" s="27" t="s">
        <v>196</v>
      </c>
      <c r="D289" s="36" t="s">
        <v>209</v>
      </c>
      <c r="E289" s="36" t="s">
        <v>209</v>
      </c>
      <c r="F289" s="28"/>
      <c r="G289" s="29">
        <f>G290+G307</f>
        <v>66653.5</v>
      </c>
    </row>
    <row r="290" spans="1:7" ht="12.75">
      <c r="A290" s="25" t="s">
        <v>210</v>
      </c>
      <c r="B290" s="26" t="s">
        <v>257</v>
      </c>
      <c r="C290" s="27" t="s">
        <v>197</v>
      </c>
      <c r="D290" s="27" t="s">
        <v>209</v>
      </c>
      <c r="E290" s="27" t="s">
        <v>209</v>
      </c>
      <c r="F290" s="28"/>
      <c r="G290" s="29">
        <f>G291+G302</f>
        <v>58495.6</v>
      </c>
    </row>
    <row r="291" spans="1:7" ht="38.25">
      <c r="A291" s="25" t="s">
        <v>153</v>
      </c>
      <c r="B291" s="26" t="s">
        <v>257</v>
      </c>
      <c r="C291" s="27" t="s">
        <v>197</v>
      </c>
      <c r="D291" s="37" t="s">
        <v>13</v>
      </c>
      <c r="E291" s="27"/>
      <c r="F291" s="28"/>
      <c r="G291" s="29">
        <f>G292+G298</f>
        <v>57184.5</v>
      </c>
    </row>
    <row r="292" spans="1:7" ht="25.5">
      <c r="A292" s="25" t="s">
        <v>14</v>
      </c>
      <c r="B292" s="26" t="s">
        <v>257</v>
      </c>
      <c r="C292" s="27" t="s">
        <v>197</v>
      </c>
      <c r="D292" s="37" t="s">
        <v>20</v>
      </c>
      <c r="E292" s="27"/>
      <c r="F292" s="28"/>
      <c r="G292" s="29">
        <f>G293</f>
        <v>52480.5</v>
      </c>
    </row>
    <row r="293" spans="1:7" ht="38.25">
      <c r="A293" s="25" t="s">
        <v>19</v>
      </c>
      <c r="B293" s="26" t="s">
        <v>257</v>
      </c>
      <c r="C293" s="27" t="s">
        <v>197</v>
      </c>
      <c r="D293" s="37" t="s">
        <v>28</v>
      </c>
      <c r="E293" s="27"/>
      <c r="F293" s="28"/>
      <c r="G293" s="29">
        <f>G294+G296</f>
        <v>52480.5</v>
      </c>
    </row>
    <row r="294" spans="1:7" ht="25.5">
      <c r="A294" s="53" t="s">
        <v>296</v>
      </c>
      <c r="B294" s="26" t="s">
        <v>257</v>
      </c>
      <c r="C294" s="27" t="s">
        <v>197</v>
      </c>
      <c r="D294" s="27" t="s">
        <v>29</v>
      </c>
      <c r="E294" s="27"/>
      <c r="F294" s="28"/>
      <c r="G294" s="29">
        <f>G295</f>
        <v>41102.9</v>
      </c>
    </row>
    <row r="295" spans="1:7" ht="12.75">
      <c r="A295" s="30" t="s">
        <v>84</v>
      </c>
      <c r="B295" s="31" t="s">
        <v>257</v>
      </c>
      <c r="C295" s="32" t="s">
        <v>197</v>
      </c>
      <c r="D295" s="32" t="s">
        <v>29</v>
      </c>
      <c r="E295" s="32" t="s">
        <v>83</v>
      </c>
      <c r="F295" s="33" t="s">
        <v>254</v>
      </c>
      <c r="G295" s="34">
        <v>41102.9</v>
      </c>
    </row>
    <row r="296" spans="1:7" ht="25.5">
      <c r="A296" s="25" t="s">
        <v>78</v>
      </c>
      <c r="B296" s="26" t="s">
        <v>257</v>
      </c>
      <c r="C296" s="27" t="s">
        <v>197</v>
      </c>
      <c r="D296" s="27" t="s">
        <v>132</v>
      </c>
      <c r="E296" s="27"/>
      <c r="F296" s="28"/>
      <c r="G296" s="29">
        <f>G297</f>
        <v>11377.6</v>
      </c>
    </row>
    <row r="297" spans="1:7" ht="38.25">
      <c r="A297" s="30" t="s">
        <v>165</v>
      </c>
      <c r="B297" s="31" t="s">
        <v>257</v>
      </c>
      <c r="C297" s="32" t="s">
        <v>197</v>
      </c>
      <c r="D297" s="32" t="s">
        <v>132</v>
      </c>
      <c r="E297" s="32" t="s">
        <v>83</v>
      </c>
      <c r="F297" s="33" t="s">
        <v>410</v>
      </c>
      <c r="G297" s="34">
        <v>11377.6</v>
      </c>
    </row>
    <row r="298" spans="1:7" ht="12.75">
      <c r="A298" s="25" t="s">
        <v>21</v>
      </c>
      <c r="B298" s="26" t="s">
        <v>257</v>
      </c>
      <c r="C298" s="27" t="s">
        <v>197</v>
      </c>
      <c r="D298" s="37" t="s">
        <v>30</v>
      </c>
      <c r="E298" s="27"/>
      <c r="F298" s="28"/>
      <c r="G298" s="29">
        <f>G299</f>
        <v>4704</v>
      </c>
    </row>
    <row r="299" spans="1:7" ht="12.75">
      <c r="A299" s="25" t="s">
        <v>22</v>
      </c>
      <c r="B299" s="26" t="s">
        <v>257</v>
      </c>
      <c r="C299" s="27" t="s">
        <v>197</v>
      </c>
      <c r="D299" s="37" t="s">
        <v>31</v>
      </c>
      <c r="E299" s="27"/>
      <c r="F299" s="28"/>
      <c r="G299" s="29">
        <f>G300</f>
        <v>4704</v>
      </c>
    </row>
    <row r="300" spans="1:7" ht="25.5">
      <c r="A300" s="53" t="s">
        <v>73</v>
      </c>
      <c r="B300" s="26" t="s">
        <v>257</v>
      </c>
      <c r="C300" s="27" t="s">
        <v>197</v>
      </c>
      <c r="D300" s="27" t="s">
        <v>69</v>
      </c>
      <c r="E300" s="27"/>
      <c r="F300" s="28"/>
      <c r="G300" s="29">
        <f>SUM(G301:G301)</f>
        <v>4704</v>
      </c>
    </row>
    <row r="301" spans="1:7" ht="25.5">
      <c r="A301" s="52" t="s">
        <v>41</v>
      </c>
      <c r="B301" s="31" t="s">
        <v>257</v>
      </c>
      <c r="C301" s="32" t="s">
        <v>197</v>
      </c>
      <c r="D301" s="32" t="s">
        <v>69</v>
      </c>
      <c r="E301" s="32" t="s">
        <v>80</v>
      </c>
      <c r="F301" s="33" t="s">
        <v>261</v>
      </c>
      <c r="G301" s="34">
        <v>4704</v>
      </c>
    </row>
    <row r="302" spans="1:7" ht="12.75">
      <c r="A302" s="35" t="s">
        <v>91</v>
      </c>
      <c r="B302" s="26" t="s">
        <v>257</v>
      </c>
      <c r="C302" s="27" t="s">
        <v>197</v>
      </c>
      <c r="D302" s="37" t="s">
        <v>273</v>
      </c>
      <c r="E302" s="36"/>
      <c r="F302" s="33"/>
      <c r="G302" s="29">
        <f>G303+G305</f>
        <v>1311.1</v>
      </c>
    </row>
    <row r="303" spans="1:7" ht="25.5">
      <c r="A303" s="53" t="s">
        <v>411</v>
      </c>
      <c r="B303" s="26" t="s">
        <v>257</v>
      </c>
      <c r="C303" s="27" t="s">
        <v>197</v>
      </c>
      <c r="D303" s="27" t="s">
        <v>412</v>
      </c>
      <c r="E303" s="32"/>
      <c r="F303" s="33"/>
      <c r="G303" s="29">
        <f>G304</f>
        <v>1200</v>
      </c>
    </row>
    <row r="304" spans="1:7" ht="12.75">
      <c r="A304" s="30" t="s">
        <v>84</v>
      </c>
      <c r="B304" s="31" t="s">
        <v>257</v>
      </c>
      <c r="C304" s="32" t="s">
        <v>197</v>
      </c>
      <c r="D304" s="32" t="s">
        <v>412</v>
      </c>
      <c r="E304" s="32" t="s">
        <v>83</v>
      </c>
      <c r="F304" s="32" t="s">
        <v>254</v>
      </c>
      <c r="G304" s="34">
        <v>1200</v>
      </c>
    </row>
    <row r="305" spans="1:7" ht="51">
      <c r="A305" s="53" t="s">
        <v>413</v>
      </c>
      <c r="B305" s="26" t="s">
        <v>257</v>
      </c>
      <c r="C305" s="27" t="s">
        <v>197</v>
      </c>
      <c r="D305" s="27" t="s">
        <v>414</v>
      </c>
      <c r="E305" s="32"/>
      <c r="F305" s="32"/>
      <c r="G305" s="29">
        <f>G306</f>
        <v>111.1</v>
      </c>
    </row>
    <row r="306" spans="1:7" s="3" customFormat="1" ht="12.75">
      <c r="A306" s="30" t="s">
        <v>84</v>
      </c>
      <c r="B306" s="31" t="s">
        <v>257</v>
      </c>
      <c r="C306" s="32" t="s">
        <v>197</v>
      </c>
      <c r="D306" s="32" t="s">
        <v>414</v>
      </c>
      <c r="E306" s="32" t="s">
        <v>83</v>
      </c>
      <c r="F306" s="32" t="s">
        <v>254</v>
      </c>
      <c r="G306" s="34">
        <v>111.1</v>
      </c>
    </row>
    <row r="307" spans="1:7" ht="12.75">
      <c r="A307" s="25" t="s">
        <v>171</v>
      </c>
      <c r="B307" s="26" t="s">
        <v>257</v>
      </c>
      <c r="C307" s="27" t="s">
        <v>221</v>
      </c>
      <c r="D307" s="27" t="s">
        <v>209</v>
      </c>
      <c r="E307" s="27" t="s">
        <v>209</v>
      </c>
      <c r="F307" s="28"/>
      <c r="G307" s="29">
        <f>G308+G313</f>
        <v>8157.9</v>
      </c>
    </row>
    <row r="308" spans="1:7" ht="38.25">
      <c r="A308" s="25" t="s">
        <v>153</v>
      </c>
      <c r="B308" s="26" t="s">
        <v>257</v>
      </c>
      <c r="C308" s="27" t="s">
        <v>221</v>
      </c>
      <c r="D308" s="37" t="s">
        <v>13</v>
      </c>
      <c r="E308" s="27"/>
      <c r="F308" s="28"/>
      <c r="G308" s="29">
        <f>G309</f>
        <v>6744.4</v>
      </c>
    </row>
    <row r="309" spans="1:7" ht="38.25">
      <c r="A309" s="53" t="s">
        <v>23</v>
      </c>
      <c r="B309" s="26" t="s">
        <v>257</v>
      </c>
      <c r="C309" s="27" t="s">
        <v>221</v>
      </c>
      <c r="D309" s="37" t="s">
        <v>32</v>
      </c>
      <c r="E309" s="27" t="s">
        <v>209</v>
      </c>
      <c r="F309" s="28"/>
      <c r="G309" s="29">
        <f>G310</f>
        <v>6744.4</v>
      </c>
    </row>
    <row r="310" spans="1:7" ht="25.5">
      <c r="A310" s="53" t="s">
        <v>25</v>
      </c>
      <c r="B310" s="26" t="s">
        <v>257</v>
      </c>
      <c r="C310" s="27" t="s">
        <v>221</v>
      </c>
      <c r="D310" s="37" t="s">
        <v>33</v>
      </c>
      <c r="E310" s="27"/>
      <c r="F310" s="28"/>
      <c r="G310" s="29">
        <f>G311</f>
        <v>6744.4</v>
      </c>
    </row>
    <row r="311" spans="1:7" ht="12.75">
      <c r="A311" s="53" t="s">
        <v>24</v>
      </c>
      <c r="B311" s="26" t="s">
        <v>257</v>
      </c>
      <c r="C311" s="27" t="s">
        <v>221</v>
      </c>
      <c r="D311" s="37" t="s">
        <v>34</v>
      </c>
      <c r="E311" s="27"/>
      <c r="F311" s="28"/>
      <c r="G311" s="29">
        <f>G312</f>
        <v>6744.4</v>
      </c>
    </row>
    <row r="312" spans="1:7" s="3" customFormat="1" ht="12.75">
      <c r="A312" s="30" t="s">
        <v>84</v>
      </c>
      <c r="B312" s="31" t="s">
        <v>257</v>
      </c>
      <c r="C312" s="32" t="s">
        <v>221</v>
      </c>
      <c r="D312" s="32" t="s">
        <v>34</v>
      </c>
      <c r="E312" s="32" t="s">
        <v>83</v>
      </c>
      <c r="F312" s="33" t="s">
        <v>254</v>
      </c>
      <c r="G312" s="34">
        <v>6744.4</v>
      </c>
    </row>
    <row r="313" spans="1:7" s="3" customFormat="1" ht="12.75">
      <c r="A313" s="25" t="s">
        <v>90</v>
      </c>
      <c r="B313" s="26" t="s">
        <v>257</v>
      </c>
      <c r="C313" s="27" t="s">
        <v>221</v>
      </c>
      <c r="D313" s="37" t="s">
        <v>271</v>
      </c>
      <c r="E313" s="36"/>
      <c r="F313" s="28"/>
      <c r="G313" s="29">
        <f>G314</f>
        <v>1413.5</v>
      </c>
    </row>
    <row r="314" spans="1:7" s="3" customFormat="1" ht="12.75">
      <c r="A314" s="35" t="s">
        <v>91</v>
      </c>
      <c r="B314" s="26" t="s">
        <v>257</v>
      </c>
      <c r="C314" s="27" t="s">
        <v>221</v>
      </c>
      <c r="D314" s="37" t="s">
        <v>272</v>
      </c>
      <c r="E314" s="27" t="s">
        <v>209</v>
      </c>
      <c r="F314" s="28"/>
      <c r="G314" s="29">
        <f>G315</f>
        <v>1413.5</v>
      </c>
    </row>
    <row r="315" spans="1:7" ht="12.75">
      <c r="A315" s="35" t="s">
        <v>91</v>
      </c>
      <c r="B315" s="26" t="s">
        <v>257</v>
      </c>
      <c r="C315" s="27" t="s">
        <v>221</v>
      </c>
      <c r="D315" s="37" t="s">
        <v>273</v>
      </c>
      <c r="E315" s="27"/>
      <c r="F315" s="28"/>
      <c r="G315" s="29">
        <f>G316</f>
        <v>1413.5</v>
      </c>
    </row>
    <row r="316" spans="1:7" ht="25.5">
      <c r="A316" s="25" t="s">
        <v>26</v>
      </c>
      <c r="B316" s="26" t="s">
        <v>257</v>
      </c>
      <c r="C316" s="27" t="s">
        <v>221</v>
      </c>
      <c r="D316" s="27" t="s">
        <v>35</v>
      </c>
      <c r="E316" s="27"/>
      <c r="F316" s="28"/>
      <c r="G316" s="29">
        <f>G317</f>
        <v>1413.5</v>
      </c>
    </row>
    <row r="317" spans="1:7" ht="25.5">
      <c r="A317" s="30" t="s">
        <v>106</v>
      </c>
      <c r="B317" s="31" t="s">
        <v>257</v>
      </c>
      <c r="C317" s="32" t="s">
        <v>221</v>
      </c>
      <c r="D317" s="32" t="s">
        <v>35</v>
      </c>
      <c r="E317" s="32" t="s">
        <v>80</v>
      </c>
      <c r="F317" s="33" t="s">
        <v>254</v>
      </c>
      <c r="G317" s="34">
        <v>1413.5</v>
      </c>
    </row>
    <row r="318" spans="1:7" ht="12.75">
      <c r="A318" s="25" t="s">
        <v>198</v>
      </c>
      <c r="B318" s="26" t="s">
        <v>257</v>
      </c>
      <c r="C318" s="27" t="s">
        <v>199</v>
      </c>
      <c r="D318" s="36"/>
      <c r="E318" s="36"/>
      <c r="F318" s="28"/>
      <c r="G318" s="29">
        <f>G319+G325</f>
        <v>2099.4</v>
      </c>
    </row>
    <row r="319" spans="1:7" ht="12.75">
      <c r="A319" s="25" t="s">
        <v>214</v>
      </c>
      <c r="B319" s="26" t="s">
        <v>257</v>
      </c>
      <c r="C319" s="27" t="s">
        <v>213</v>
      </c>
      <c r="D319" s="36"/>
      <c r="E319" s="58"/>
      <c r="F319" s="38"/>
      <c r="G319" s="39">
        <f>G320</f>
        <v>1883.2</v>
      </c>
    </row>
    <row r="320" spans="1:7" ht="12.75">
      <c r="A320" s="25" t="s">
        <v>90</v>
      </c>
      <c r="B320" s="26" t="s">
        <v>257</v>
      </c>
      <c r="C320" s="27" t="s">
        <v>213</v>
      </c>
      <c r="D320" s="37" t="s">
        <v>271</v>
      </c>
      <c r="E320" s="58"/>
      <c r="F320" s="38"/>
      <c r="G320" s="39">
        <f>G321</f>
        <v>1883.2</v>
      </c>
    </row>
    <row r="321" spans="1:7" ht="12.75">
      <c r="A321" s="35" t="s">
        <v>91</v>
      </c>
      <c r="B321" s="26" t="s">
        <v>257</v>
      </c>
      <c r="C321" s="27" t="s">
        <v>213</v>
      </c>
      <c r="D321" s="37" t="s">
        <v>272</v>
      </c>
      <c r="E321" s="58"/>
      <c r="F321" s="38"/>
      <c r="G321" s="39">
        <f>G322</f>
        <v>1883.2</v>
      </c>
    </row>
    <row r="322" spans="1:7" ht="12.75">
      <c r="A322" s="35" t="s">
        <v>91</v>
      </c>
      <c r="B322" s="26" t="s">
        <v>257</v>
      </c>
      <c r="C322" s="27" t="s">
        <v>213</v>
      </c>
      <c r="D322" s="37" t="s">
        <v>273</v>
      </c>
      <c r="E322" s="58"/>
      <c r="F322" s="38"/>
      <c r="G322" s="39">
        <f>G323</f>
        <v>1883.2</v>
      </c>
    </row>
    <row r="323" spans="1:7" ht="12.75">
      <c r="A323" s="25" t="s">
        <v>27</v>
      </c>
      <c r="B323" s="26" t="s">
        <v>257</v>
      </c>
      <c r="C323" s="27" t="s">
        <v>213</v>
      </c>
      <c r="D323" s="27" t="s">
        <v>36</v>
      </c>
      <c r="E323" s="59"/>
      <c r="F323" s="44"/>
      <c r="G323" s="29">
        <f>G324</f>
        <v>1883.2</v>
      </c>
    </row>
    <row r="324" spans="1:7" ht="25.5">
      <c r="A324" s="30" t="s">
        <v>85</v>
      </c>
      <c r="B324" s="31" t="s">
        <v>257</v>
      </c>
      <c r="C324" s="32" t="s">
        <v>213</v>
      </c>
      <c r="D324" s="32" t="s">
        <v>36</v>
      </c>
      <c r="E324" s="32" t="s">
        <v>86</v>
      </c>
      <c r="F324" s="33" t="s">
        <v>254</v>
      </c>
      <c r="G324" s="34">
        <v>1883.2</v>
      </c>
    </row>
    <row r="325" spans="1:7" ht="12.75">
      <c r="A325" s="25" t="s">
        <v>200</v>
      </c>
      <c r="B325" s="26" t="s">
        <v>257</v>
      </c>
      <c r="C325" s="37" t="s">
        <v>201</v>
      </c>
      <c r="D325" s="37"/>
      <c r="E325" s="58"/>
      <c r="F325" s="28"/>
      <c r="G325" s="29">
        <f>G326</f>
        <v>216.2</v>
      </c>
    </row>
    <row r="326" spans="1:7" ht="51">
      <c r="A326" s="25" t="s">
        <v>134</v>
      </c>
      <c r="B326" s="26" t="s">
        <v>257</v>
      </c>
      <c r="C326" s="37" t="s">
        <v>201</v>
      </c>
      <c r="D326" s="37" t="s">
        <v>156</v>
      </c>
      <c r="E326" s="58"/>
      <c r="F326" s="28"/>
      <c r="G326" s="29">
        <f>G327</f>
        <v>216.2</v>
      </c>
    </row>
    <row r="327" spans="1:7" ht="25.5">
      <c r="A327" s="25" t="s">
        <v>135</v>
      </c>
      <c r="B327" s="26" t="s">
        <v>257</v>
      </c>
      <c r="C327" s="37" t="s">
        <v>201</v>
      </c>
      <c r="D327" s="37" t="s">
        <v>138</v>
      </c>
      <c r="E327" s="58"/>
      <c r="F327" s="28"/>
      <c r="G327" s="29">
        <f>G328</f>
        <v>216.2</v>
      </c>
    </row>
    <row r="328" spans="1:7" s="3" customFormat="1" ht="38.25">
      <c r="A328" s="25" t="s">
        <v>174</v>
      </c>
      <c r="B328" s="26" t="s">
        <v>257</v>
      </c>
      <c r="C328" s="37" t="s">
        <v>201</v>
      </c>
      <c r="D328" s="37" t="s">
        <v>139</v>
      </c>
      <c r="E328" s="58"/>
      <c r="F328" s="65"/>
      <c r="G328" s="29">
        <f>G329</f>
        <v>216.2</v>
      </c>
    </row>
    <row r="329" spans="1:7" s="3" customFormat="1" ht="25.5">
      <c r="A329" s="52" t="s">
        <v>41</v>
      </c>
      <c r="B329" s="31" t="s">
        <v>257</v>
      </c>
      <c r="C329" s="54" t="s">
        <v>201</v>
      </c>
      <c r="D329" s="54" t="s">
        <v>139</v>
      </c>
      <c r="E329" s="66">
        <v>320</v>
      </c>
      <c r="F329" s="67">
        <v>100</v>
      </c>
      <c r="G329" s="34">
        <f>245.7-7.4-22.1</f>
        <v>216.2</v>
      </c>
    </row>
    <row r="330" spans="1:7" s="3" customFormat="1" ht="12.75">
      <c r="A330" s="25" t="s">
        <v>207</v>
      </c>
      <c r="B330" s="26" t="s">
        <v>257</v>
      </c>
      <c r="C330" s="27" t="s">
        <v>260</v>
      </c>
      <c r="D330" s="27" t="s">
        <v>209</v>
      </c>
      <c r="E330" s="27" t="s">
        <v>209</v>
      </c>
      <c r="F330" s="28"/>
      <c r="G330" s="29">
        <f>G331</f>
        <v>1616.1999999999998</v>
      </c>
    </row>
    <row r="331" spans="1:7" s="3" customFormat="1" ht="12.75">
      <c r="A331" s="25" t="s">
        <v>172</v>
      </c>
      <c r="B331" s="26" t="s">
        <v>257</v>
      </c>
      <c r="C331" s="27" t="s">
        <v>222</v>
      </c>
      <c r="D331" s="27"/>
      <c r="E331" s="27"/>
      <c r="F331" s="28"/>
      <c r="G331" s="29">
        <f>G332</f>
        <v>1616.1999999999998</v>
      </c>
    </row>
    <row r="332" spans="1:7" s="3" customFormat="1" ht="38.25">
      <c r="A332" s="25" t="s">
        <v>137</v>
      </c>
      <c r="B332" s="26" t="s">
        <v>257</v>
      </c>
      <c r="C332" s="27" t="s">
        <v>222</v>
      </c>
      <c r="D332" s="27" t="s">
        <v>140</v>
      </c>
      <c r="E332" s="36"/>
      <c r="F332" s="44"/>
      <c r="G332" s="29">
        <f>G333</f>
        <v>1616.1999999999998</v>
      </c>
    </row>
    <row r="333" spans="1:7" s="3" customFormat="1" ht="38.25">
      <c r="A333" s="53" t="s">
        <v>150</v>
      </c>
      <c r="B333" s="26" t="s">
        <v>257</v>
      </c>
      <c r="C333" s="27" t="s">
        <v>222</v>
      </c>
      <c r="D333" s="27" t="s">
        <v>147</v>
      </c>
      <c r="E333" s="36"/>
      <c r="F333" s="44"/>
      <c r="G333" s="29">
        <f>G334</f>
        <v>1616.1999999999998</v>
      </c>
    </row>
    <row r="334" spans="1:7" s="3" customFormat="1" ht="38.25">
      <c r="A334" s="53" t="s">
        <v>151</v>
      </c>
      <c r="B334" s="26" t="s">
        <v>257</v>
      </c>
      <c r="C334" s="27" t="s">
        <v>222</v>
      </c>
      <c r="D334" s="27" t="s">
        <v>148</v>
      </c>
      <c r="E334" s="36"/>
      <c r="F334" s="44"/>
      <c r="G334" s="29">
        <f>G335</f>
        <v>1616.1999999999998</v>
      </c>
    </row>
    <row r="335" spans="1:7" s="3" customFormat="1" ht="25.5">
      <c r="A335" s="53" t="s">
        <v>152</v>
      </c>
      <c r="B335" s="26" t="s">
        <v>257</v>
      </c>
      <c r="C335" s="27" t="s">
        <v>222</v>
      </c>
      <c r="D335" s="27" t="s">
        <v>149</v>
      </c>
      <c r="E335" s="36"/>
      <c r="F335" s="44"/>
      <c r="G335" s="29">
        <f>G337+G336</f>
        <v>1616.1999999999998</v>
      </c>
    </row>
    <row r="336" spans="1:7" s="3" customFormat="1" ht="25.5">
      <c r="A336" s="30" t="s">
        <v>106</v>
      </c>
      <c r="B336" s="31" t="s">
        <v>257</v>
      </c>
      <c r="C336" s="32" t="s">
        <v>222</v>
      </c>
      <c r="D336" s="32" t="s">
        <v>149</v>
      </c>
      <c r="E336" s="32" t="s">
        <v>80</v>
      </c>
      <c r="F336" s="33" t="s">
        <v>254</v>
      </c>
      <c r="G336" s="34">
        <v>61.1</v>
      </c>
    </row>
    <row r="337" spans="1:7" s="3" customFormat="1" ht="12.75">
      <c r="A337" s="30" t="s">
        <v>84</v>
      </c>
      <c r="B337" s="31" t="s">
        <v>257</v>
      </c>
      <c r="C337" s="32" t="s">
        <v>222</v>
      </c>
      <c r="D337" s="32" t="s">
        <v>149</v>
      </c>
      <c r="E337" s="32" t="s">
        <v>83</v>
      </c>
      <c r="F337" s="33" t="s">
        <v>254</v>
      </c>
      <c r="G337" s="34">
        <v>1555.1</v>
      </c>
    </row>
    <row r="338" spans="1:7" s="3" customFormat="1" ht="12.75">
      <c r="A338" s="25" t="s">
        <v>225</v>
      </c>
      <c r="B338" s="26" t="s">
        <v>257</v>
      </c>
      <c r="C338" s="27" t="s">
        <v>74</v>
      </c>
      <c r="D338" s="27"/>
      <c r="E338" s="27"/>
      <c r="F338" s="28"/>
      <c r="G338" s="29">
        <f>G339</f>
        <v>2678.2</v>
      </c>
    </row>
    <row r="339" spans="1:7" s="3" customFormat="1" ht="12.75">
      <c r="A339" s="25" t="s">
        <v>224</v>
      </c>
      <c r="B339" s="26" t="s">
        <v>257</v>
      </c>
      <c r="C339" s="27" t="s">
        <v>223</v>
      </c>
      <c r="D339" s="27"/>
      <c r="E339" s="27"/>
      <c r="F339" s="28"/>
      <c r="G339" s="29">
        <f>G340</f>
        <v>2678.2</v>
      </c>
    </row>
    <row r="340" spans="1:7" ht="12.75">
      <c r="A340" s="25" t="s">
        <v>90</v>
      </c>
      <c r="B340" s="26" t="s">
        <v>257</v>
      </c>
      <c r="C340" s="27" t="s">
        <v>223</v>
      </c>
      <c r="D340" s="27" t="s">
        <v>271</v>
      </c>
      <c r="E340" s="27"/>
      <c r="F340" s="28"/>
      <c r="G340" s="29">
        <f>G341</f>
        <v>2678.2</v>
      </c>
    </row>
    <row r="341" spans="1:7" ht="12.75">
      <c r="A341" s="35" t="s">
        <v>91</v>
      </c>
      <c r="B341" s="26" t="s">
        <v>257</v>
      </c>
      <c r="C341" s="27" t="s">
        <v>223</v>
      </c>
      <c r="D341" s="27" t="s">
        <v>272</v>
      </c>
      <c r="E341" s="27"/>
      <c r="F341" s="28"/>
      <c r="G341" s="29">
        <f>G342</f>
        <v>2678.2</v>
      </c>
    </row>
    <row r="342" spans="1:7" ht="12.75">
      <c r="A342" s="35" t="s">
        <v>91</v>
      </c>
      <c r="B342" s="26" t="s">
        <v>257</v>
      </c>
      <c r="C342" s="27" t="s">
        <v>223</v>
      </c>
      <c r="D342" s="27" t="s">
        <v>273</v>
      </c>
      <c r="E342" s="27"/>
      <c r="F342" s="28"/>
      <c r="G342" s="29">
        <f>G343+G345</f>
        <v>2678.2</v>
      </c>
    </row>
    <row r="343" spans="1:7" ht="38.25">
      <c r="A343" s="45" t="s">
        <v>155</v>
      </c>
      <c r="B343" s="26" t="s">
        <v>257</v>
      </c>
      <c r="C343" s="27" t="s">
        <v>223</v>
      </c>
      <c r="D343" s="27" t="s">
        <v>37</v>
      </c>
      <c r="E343" s="36"/>
      <c r="F343" s="44"/>
      <c r="G343" s="49">
        <f>G344</f>
        <v>200</v>
      </c>
    </row>
    <row r="344" spans="1:7" ht="25.5">
      <c r="A344" s="30" t="s">
        <v>106</v>
      </c>
      <c r="B344" s="31" t="s">
        <v>257</v>
      </c>
      <c r="C344" s="32" t="s">
        <v>223</v>
      </c>
      <c r="D344" s="32" t="s">
        <v>37</v>
      </c>
      <c r="E344" s="32" t="s">
        <v>80</v>
      </c>
      <c r="F344" s="33" t="s">
        <v>254</v>
      </c>
      <c r="G344" s="34">
        <v>200</v>
      </c>
    </row>
    <row r="345" spans="1:7" ht="25.5">
      <c r="A345" s="25" t="s">
        <v>0</v>
      </c>
      <c r="B345" s="26" t="s">
        <v>257</v>
      </c>
      <c r="C345" s="27" t="s">
        <v>223</v>
      </c>
      <c r="D345" s="27" t="s">
        <v>38</v>
      </c>
      <c r="E345" s="36"/>
      <c r="F345" s="44"/>
      <c r="G345" s="29">
        <f>G346</f>
        <v>2478.2</v>
      </c>
    </row>
    <row r="346" spans="1:7" ht="25.5">
      <c r="A346" s="30" t="s">
        <v>106</v>
      </c>
      <c r="B346" s="31" t="s">
        <v>257</v>
      </c>
      <c r="C346" s="32" t="s">
        <v>223</v>
      </c>
      <c r="D346" s="32" t="s">
        <v>38</v>
      </c>
      <c r="E346" s="32" t="s">
        <v>80</v>
      </c>
      <c r="F346" s="33" t="s">
        <v>254</v>
      </c>
      <c r="G346" s="34">
        <f>2478.2</f>
        <v>2478.2</v>
      </c>
    </row>
    <row r="347" spans="1:7" ht="12.75">
      <c r="A347" s="68" t="s">
        <v>211</v>
      </c>
      <c r="B347" s="26"/>
      <c r="C347" s="27"/>
      <c r="D347" s="27"/>
      <c r="E347" s="27"/>
      <c r="F347" s="28"/>
      <c r="G347" s="29">
        <f>G14+G37</f>
        <v>350279.4000000001</v>
      </c>
    </row>
    <row r="348" spans="1:7" ht="12.75">
      <c r="A348" s="30"/>
      <c r="B348" s="31"/>
      <c r="C348" s="32"/>
      <c r="D348" s="32"/>
      <c r="E348" s="32"/>
      <c r="F348" s="33"/>
      <c r="G348" s="34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spans="1:7" s="6" customFormat="1" ht="15">
      <c r="A358" s="8"/>
      <c r="B358" s="10"/>
      <c r="C358" s="8"/>
      <c r="D358" s="8"/>
      <c r="E358" s="8"/>
      <c r="F358" s="8"/>
      <c r="G358" s="9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spans="1:7" s="7" customFormat="1" ht="15">
      <c r="A374" s="8"/>
      <c r="B374" s="10"/>
      <c r="C374" s="8"/>
      <c r="D374" s="8"/>
      <c r="E374" s="8"/>
      <c r="F374" s="8"/>
      <c r="G374" s="9"/>
    </row>
    <row r="375" spans="1:7" s="7" customFormat="1" ht="15">
      <c r="A375" s="8"/>
      <c r="B375" s="10"/>
      <c r="C375" s="8"/>
      <c r="D375" s="8"/>
      <c r="E375" s="8"/>
      <c r="F375" s="8"/>
      <c r="G375" s="9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</sheetData>
  <sheetProtection/>
  <autoFilter ref="A12:G347"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5511811023622047" right="0.3937007874015748" top="0.35433070866141736" bottom="0.31496062992125984" header="0.5118110236220472" footer="0.15748031496062992"/>
  <pageSetup fitToHeight="7" fitToWidth="1" horizontalDpi="1200" verticalDpi="1200" orientation="portrait" paperSize="9" scale="66" r:id="rId1"/>
  <headerFooter alignWithMargins="0">
    <oddFooter>&amp;CСтраница &amp;P</oddFooter>
  </headerFooter>
  <rowBreaks count="1" manualBreakCount="1">
    <brk id="2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2020-03-27T11:32:37Z</cp:lastPrinted>
  <dcterms:created xsi:type="dcterms:W3CDTF">2007-10-29T08:26:16Z</dcterms:created>
  <dcterms:modified xsi:type="dcterms:W3CDTF">2020-03-27T11:44:57Z</dcterms:modified>
  <cp:category/>
  <cp:version/>
  <cp:contentType/>
  <cp:contentStatus/>
</cp:coreProperties>
</file>