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Titles" localSheetId="0">'Прил 7 '!$16:$17</definedName>
    <definedName name="_xlnm.Print_Area" localSheetId="0">'Прил 7 '!$A$1:$H$455</definedName>
  </definedNames>
  <calcPr fullCalcOnLoad="1"/>
</workbook>
</file>

<file path=xl/sharedStrings.xml><?xml version="1.0" encoding="utf-8"?>
<sst xmlns="http://schemas.openxmlformats.org/spreadsheetml/2006/main" count="2009" uniqueCount="520">
  <si>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</si>
  <si>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540</t>
  </si>
  <si>
    <t>870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</si>
  <si>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</si>
  <si>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</si>
  <si>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630</t>
  </si>
  <si>
    <t>Субсидии некоммерческим организациям (за исключением государственных, муниципальных учреждений)</t>
  </si>
  <si>
    <t>Обслуживание муниципального долга</t>
  </si>
  <si>
    <t>612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</si>
  <si>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</si>
  <si>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</si>
  <si>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</si>
  <si>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</si>
  <si>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</si>
  <si>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</si>
  <si>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</si>
  <si>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</si>
  <si>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</si>
  <si>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</si>
  <si>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</si>
  <si>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</si>
  <si>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</si>
  <si>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</si>
  <si>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</si>
  <si>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</si>
  <si>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</si>
  <si>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</si>
  <si>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</si>
  <si>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</si>
  <si>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</si>
  <si>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</si>
  <si>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</si>
  <si>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</si>
  <si>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</si>
  <si>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</si>
  <si>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</si>
  <si>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</si>
  <si>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</si>
  <si>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</si>
  <si>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</si>
  <si>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</si>
  <si>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</si>
  <si>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</si>
  <si>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Обеспечение деятельности подведомственных учреждений</t>
  </si>
  <si>
    <t>Обеспечение противопожарной безопасности</t>
  </si>
  <si>
    <t>ВСЕГО</t>
  </si>
  <si>
    <t>Функционирование высшего должностного лица муниципального образования</t>
  </si>
  <si>
    <t>0102</t>
  </si>
  <si>
    <t>Другие вопросы в области социальной политики</t>
  </si>
  <si>
    <t>1006</t>
  </si>
  <si>
    <t>Ожидаемое исполнение 2008г.(тысяч рублей)</t>
  </si>
  <si>
    <t>1001</t>
  </si>
  <si>
    <t>Пенсионное обеспечение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</si>
  <si>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</si>
  <si>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</si>
  <si>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</si>
  <si>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</si>
  <si>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</si>
  <si>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1301</t>
  </si>
  <si>
    <t>Обслуживание внутреннего государственного и муниципального долга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</si>
  <si>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</si>
  <si>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</si>
  <si>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</si>
  <si>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</si>
  <si>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</si>
  <si>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</si>
  <si>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</si>
  <si>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</si>
  <si>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</si>
  <si>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</si>
  <si>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Межбюджетные трансферты бюджетам муниципальных районов из бюджетов поселений по владению, пользованию и распоряжению имуществом</t>
  </si>
  <si>
    <t>0700</t>
  </si>
  <si>
    <t>0707</t>
  </si>
  <si>
    <t>Образование</t>
  </si>
  <si>
    <t>Молодежная политика и оздоровление детей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</si>
  <si>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</si>
  <si>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</si>
  <si>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</si>
  <si>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</si>
  <si>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</si>
  <si>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</si>
  <si>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121</t>
  </si>
  <si>
    <t>Фонд оплаты труда и страховые взносы</t>
  </si>
  <si>
    <t>244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</si>
  <si>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</si>
  <si>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</si>
  <si>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831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</si>
  <si>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</si>
  <si>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</si>
  <si>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</si>
  <si>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</si>
  <si>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</si>
  <si>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</si>
  <si>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</si>
  <si>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98 0 0000</t>
  </si>
  <si>
    <t>98 9 0000</t>
  </si>
  <si>
    <t>Непрограммые расходы органов МСУ</t>
  </si>
  <si>
    <t xml:space="preserve">Непрограммые расходы </t>
  </si>
  <si>
    <t>Обеспечение деятельности аппаратов органов МСУ</t>
  </si>
  <si>
    <t>Расходы на выплаты по оплате труда работников органов МСУ в рамках обеспечения деятельности главы местной администрации</t>
  </si>
  <si>
    <t>67 5 0021</t>
  </si>
  <si>
    <t>67 5 0000</t>
  </si>
  <si>
    <t>Обеспечение деятельности главы местной администрации</t>
  </si>
  <si>
    <t>Исполнение судебных актов, вступивших в законную силу по искам к муниципальному образованию в рамках непрограммых расходов органов МСУ</t>
  </si>
  <si>
    <t>98 9 1020</t>
  </si>
  <si>
    <t>Проведение выборов в представительные органы муниципального образования</t>
  </si>
  <si>
    <t>98 9 1008</t>
  </si>
  <si>
    <t>Уплата государственной пошлины в рамках непрограммных расходов органов МСУ</t>
  </si>
  <si>
    <t xml:space="preserve">Расчеты за услуги по начислению и выплате муниципальных субсидий в рамках непрограммных расходов органов МСУ </t>
  </si>
  <si>
    <t>98 9 1011</t>
  </si>
  <si>
    <t>98 9 8005</t>
  </si>
  <si>
    <t>Предоставление гражданам субсидий на оплату жилого помещения и коммунальных услуг в рамках непрограммных расходов органов МСУ</t>
  </si>
  <si>
    <t>Предоставление финансовой помощи гражданам на возмещение затрат в целях выполнения работ по монтажу теплопотребляющих энергоустановок, затрат по газификации индивидуальных жилых домов в рамках непрограммных расходов органов МСУ</t>
  </si>
  <si>
    <t>Субсидии на оказание финансовой помощи Общественным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</si>
  <si>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Процентные платежи по муниципальному долгу в рамках непрограммных расходов органов МСУ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</si>
  <si>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</si>
  <si>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</si>
  <si>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на 2014-2016 годы"</t>
  </si>
  <si>
    <t>1102</t>
  </si>
  <si>
    <t>98 9 9500</t>
  </si>
  <si>
    <t>Межбюджетные трансферты бюджетам поселений из бюджета муниципального района на финансирование мероприятий в области физической культуры и спорта в рамках непрограммных расходов органов местного самоуправления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</si>
  <si>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</si>
  <si>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</si>
  <si>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</si>
  <si>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67 2 0000</t>
  </si>
  <si>
    <t>672 0021</t>
  </si>
  <si>
    <t>67 2 0021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</si>
  <si>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</si>
  <si>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Обеспечение деятельности депутатов представительных органов муниципальных образований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</si>
  <si>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</si>
  <si>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</si>
  <si>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</si>
  <si>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</si>
  <si>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</si>
  <si>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</si>
  <si>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</si>
  <si>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</si>
  <si>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</si>
  <si>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</si>
  <si>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</si>
  <si>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</si>
  <si>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</si>
  <si>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</si>
  <si>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</si>
  <si>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</si>
  <si>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</si>
  <si>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</si>
  <si>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</si>
  <si>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</si>
  <si>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</si>
  <si>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Расходы на выплаты по оплате труда работников органов МСУ</t>
  </si>
  <si>
    <t>67 1 09 00210</t>
  </si>
  <si>
    <t>67 3 00 00000</t>
  </si>
  <si>
    <t>67 3 09 00000</t>
  </si>
  <si>
    <t>Расходы на выплаты по оплате труда работников органов МСУ, не являющихся должностями муниципальной службы</t>
  </si>
  <si>
    <t>Расходы на обеспечение функций органов МСУ</t>
  </si>
  <si>
    <t>67 3 09 00220</t>
  </si>
  <si>
    <t>67 3 09 00230</t>
  </si>
  <si>
    <t>98 0 00 00000</t>
  </si>
  <si>
    <t>98 9 00 00000</t>
  </si>
  <si>
    <t>98 9 09 00000</t>
  </si>
  <si>
    <t>98 9 09 90000</t>
  </si>
  <si>
    <t>98 9 09 96090</t>
  </si>
  <si>
    <t>67 4 00 00000</t>
  </si>
  <si>
    <t>67 4 09 00210</t>
  </si>
  <si>
    <t>67 4 09 00220</t>
  </si>
  <si>
    <t>67 4 09 00230</t>
  </si>
  <si>
    <t xml:space="preserve">Расходы на выплаты по оплате труда работников органов МСУ 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</si>
  <si>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</si>
  <si>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</si>
  <si>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</si>
  <si>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</si>
  <si>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</si>
  <si>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</si>
  <si>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</si>
  <si>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</si>
  <si>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</si>
  <si>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</si>
  <si>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</si>
  <si>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</si>
  <si>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</si>
  <si>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</si>
  <si>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</si>
  <si>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</si>
  <si>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</si>
  <si>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</si>
  <si>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</si>
  <si>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</si>
  <si>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</si>
  <si>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</si>
  <si>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</si>
  <si>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</si>
  <si>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части полномочий поселений по организации и осуществлению мероприятий по ГО и ЧС</t>
  </si>
  <si>
    <t>98 9 09 96100</t>
  </si>
  <si>
    <t>98 9 09 13090</t>
  </si>
  <si>
    <t>98 9 09 13140</t>
  </si>
  <si>
    <t>98 9 09 13100</t>
  </si>
  <si>
    <t>98 9 09 14090</t>
  </si>
  <si>
    <t>98 9 09 14190</t>
  </si>
  <si>
    <t>Основное мероприятие "Восстановление и ремонт асфальтобетонного покрытия дворовых проездов и парковок"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</si>
  <si>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</si>
  <si>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</si>
  <si>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</si>
  <si>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>Функционирование органов в сфере национальной безопасности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</si>
  <si>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</si>
  <si>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</si>
  <si>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</si>
  <si>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>Капитальный ремонт и ремонт автомобильных дорог местного значения</t>
  </si>
  <si>
    <t xml:space="preserve">Капитальный ремонт и ремонт автомобильных дорог местного значения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</si>
  <si>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</si>
  <si>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</si>
  <si>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</si>
  <si>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</si>
  <si>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</si>
  <si>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</si>
  <si>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</si>
  <si>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60 1 01 70140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</si>
  <si>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</si>
  <si>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</si>
  <si>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</si>
  <si>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</si>
  <si>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98 9 09 82220</t>
  </si>
  <si>
    <t>98 9 09 10350</t>
  </si>
  <si>
    <t xml:space="preserve">Капитальный ремонт муниципального жилищного фонда </t>
  </si>
  <si>
    <t>Обеспечение мероприятий по капитальному ремонту многоквартирных домов</t>
  </si>
  <si>
    <t xml:space="preserve">Субсидии  на возмещение затрат организациям, предоставляющим населению банно-прачечные услуги </t>
  </si>
  <si>
    <t>Расходы по содержанию объектов инженерной инфраструктуры (ливневая канализация)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</si>
  <si>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</si>
  <si>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</si>
  <si>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</si>
  <si>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</si>
  <si>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</si>
  <si>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</si>
  <si>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 xml:space="preserve">Подпрограмма "Работа с молодежью в МО "Кировск" </t>
  </si>
  <si>
    <t>Субсидии в целях возмещения выпадающих доходов в связи с оказанием услуг плавательного бассейна, находящегося на территории  муниципального образования «Кировск» Кировского муниципального района Ленинградской области для учащихся школ, расположенных на территории муниципального образования «Кировск» Кировского муниципального района Ленинградской области</t>
  </si>
  <si>
    <t>Расходы на оплату публикаций в средствах массовой информации официальных материалов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</si>
  <si>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</si>
  <si>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 xml:space="preserve">Подпрограмма "Организация проведения официальных физкультурно-оздоровительных и спортивных мероприятий в МО "Кировск" </t>
  </si>
  <si>
    <t>Реконструкция канализационных очистных сооружений г.Кировск</t>
  </si>
  <si>
    <t>Международная программа реконструкции систем водоснабжения и водоотведения "Северная инициатива"</t>
  </si>
  <si>
    <t>98 9 09 15010</t>
  </si>
  <si>
    <t>98 9 09 06300</t>
  </si>
  <si>
    <t>98 9 09 15200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</si>
  <si>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</si>
  <si>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</si>
  <si>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</si>
  <si>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</si>
  <si>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</si>
  <si>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</si>
  <si>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</si>
  <si>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</si>
  <si>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</si>
  <si>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</si>
  <si>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</si>
  <si>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</si>
  <si>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Основное мероприятие "Организация и проведение культурно-досуговых мероприятий для молодежи МО "Кировск"</t>
  </si>
  <si>
    <t xml:space="preserve">Организация и проведение культурно-досуговых мероприятий для молодежи МО "Кировск" </t>
  </si>
  <si>
    <t>03 0 00 00000</t>
  </si>
  <si>
    <t>03 3 00 00000</t>
  </si>
  <si>
    <t>03 3 01 00000</t>
  </si>
  <si>
    <t>03 3 01 12050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</si>
  <si>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</si>
  <si>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</si>
  <si>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</si>
  <si>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</si>
  <si>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</si>
  <si>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</si>
  <si>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</si>
  <si>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</si>
  <si>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</si>
  <si>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</si>
  <si>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 xml:space="preserve">Основное мероприятие "Организация проведения официальных физкультурно-оздоровительных и спортивных мероприятий в МО "Кировск" </t>
  </si>
  <si>
    <t>Организация и проведение официальных физкультурно-оздоровительных и спортивных мероприятий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</si>
  <si>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</si>
  <si>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</si>
  <si>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</si>
  <si>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</si>
  <si>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</si>
  <si>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</si>
  <si>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</si>
  <si>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</si>
  <si>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</si>
  <si>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98 9 09 03480</t>
  </si>
  <si>
    <t>98 9 09 03190</t>
  </si>
  <si>
    <t>98 9 09 06470</t>
  </si>
  <si>
    <t>98 9 09 06970</t>
  </si>
  <si>
    <t>03 4 00 00000</t>
  </si>
  <si>
    <t>03 4 01 00000</t>
  </si>
  <si>
    <t>03 4 01 12070</t>
  </si>
  <si>
    <t>98 9 09 15040</t>
  </si>
  <si>
    <t>98 9 09 15050</t>
  </si>
  <si>
    <t>98 9 09 96050</t>
  </si>
  <si>
    <t>016</t>
  </si>
  <si>
    <t>Расходы бюджета за счет средств свободных остатков средств</t>
  </si>
  <si>
    <t>Расходы за счет средств местного бюджета в рамках софинансирования</t>
  </si>
  <si>
    <t>98 9 09 10010</t>
  </si>
  <si>
    <t>98 9 09 80080</t>
  </si>
  <si>
    <t xml:space="preserve">98 9 09 82210 </t>
  </si>
  <si>
    <t>98 9 09 82210</t>
  </si>
  <si>
    <t>98 9 09 06020</t>
  </si>
  <si>
    <t xml:space="preserve">Строительство газопроводов-вводов г.Кировск, ул.Железнодорожная, д.1 </t>
  </si>
  <si>
    <t>Субсидии  организациям на возмещение затрат в период отсутствия договора найма</t>
  </si>
  <si>
    <t>113</t>
  </si>
  <si>
    <t>Расходы  за счет резервного фонда Администрации МО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</si>
  <si>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</si>
  <si>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</si>
  <si>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</si>
  <si>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</si>
  <si>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Расходы за счет субсидий на финансирование региональных целевых программ (Дорожное хозяйство)</t>
  </si>
  <si>
    <t xml:space="preserve">5К 0 01 S4390 </t>
  </si>
  <si>
    <t>5К 0 01 74390</t>
  </si>
  <si>
    <t xml:space="preserve">5К 0 01 74390 </t>
  </si>
  <si>
    <t>Основное мероприятие "Оборудование и модернизация контейнерных площадок"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</si>
  <si>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</si>
  <si>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</si>
  <si>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</si>
  <si>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</si>
  <si>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</si>
  <si>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</si>
  <si>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</si>
  <si>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</si>
  <si>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</si>
  <si>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</si>
  <si>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</si>
  <si>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</si>
  <si>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</si>
  <si>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</si>
  <si>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</si>
  <si>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</si>
  <si>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</si>
  <si>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</si>
  <si>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</si>
  <si>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</si>
  <si>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</si>
  <si>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</si>
  <si>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Муниципальная программа "Повышение безопасности дорожного движения в МО "Кировск""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</si>
  <si>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</si>
  <si>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</si>
  <si>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</si>
  <si>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98 9 09 S9601</t>
  </si>
  <si>
    <t>60 1 01 S0140</t>
  </si>
  <si>
    <t>50 0 01 S0880</t>
  </si>
  <si>
    <t>03 5 01 S0350</t>
  </si>
  <si>
    <t>6К 4 00 00000</t>
  </si>
  <si>
    <t>6К 4 01 00000</t>
  </si>
  <si>
    <t>6К 4 01 00250</t>
  </si>
  <si>
    <t>Реализация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</si>
  <si>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Реализация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</si>
  <si>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Капитальный ремонт объектов культуры городских поселений Ленинградской области</t>
  </si>
  <si>
    <t>730</t>
  </si>
  <si>
    <t>98 9 09 10070</t>
  </si>
  <si>
    <t>Приобретение земельных участков в собственность муниципального образования</t>
  </si>
  <si>
    <t>98 9 09 10330</t>
  </si>
  <si>
    <t>50 0 01 70880</t>
  </si>
  <si>
    <t>795</t>
  </si>
  <si>
    <t>Расходы за счет субсидии бюджетам поселений на реализацию ОЗ от 12 мая 2015 года № 42-оз "О содействии развитию иных форм местного самоуправления на части территорий населенных пунктов Ленинградскорй области, являющихся административными центрами поселений"</t>
  </si>
  <si>
    <t>794</t>
  </si>
  <si>
    <t>98 9 09 72020</t>
  </si>
  <si>
    <t>98 9 09 72030</t>
  </si>
  <si>
    <t>529</t>
  </si>
  <si>
    <t>530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</si>
  <si>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</si>
  <si>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Мероприятия на подготовку и проведение мероприятий, посвященных Дню образования Ленинградской области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</si>
  <si>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</si>
  <si>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03 2 01 72030</t>
  </si>
  <si>
    <t>1200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</si>
  <si>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</si>
  <si>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Капитальный ремонт и ремонт автомобильных дорог общего пользования МО "Кировск", имеющих приоритетный социально-значимый характер"</t>
  </si>
  <si>
    <t>60 3 00 00000</t>
  </si>
  <si>
    <t>60 3 01 00000</t>
  </si>
  <si>
    <t>60 3 01 S4200</t>
  </si>
  <si>
    <t>60 3 01 74200</t>
  </si>
  <si>
    <t xml:space="preserve">Строительство распределительного газопровода для газоснабжения индивидуальных жилых домов №41-110 по ул. Набережная, г.Кировск 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</si>
  <si>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</si>
  <si>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</si>
  <si>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03 1 01 70360</t>
  </si>
  <si>
    <t>456</t>
  </si>
  <si>
    <t>506</t>
  </si>
  <si>
    <t>расходов бюджета МО "Кировск" на 2017 год</t>
  </si>
  <si>
    <t>Расходы на выплату персоналу государственных (муниципальных) органов</t>
  </si>
  <si>
    <t>120</t>
  </si>
  <si>
    <t>Иные закупки товаров, работ, услуг для государственных (муниципальных) нужд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</si>
  <si>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</si>
  <si>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</si>
  <si>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</si>
  <si>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</si>
  <si>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</si>
  <si>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Субсидии бюджетным учреждениям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</si>
  <si>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</si>
  <si>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</si>
  <si>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</si>
  <si>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</si>
  <si>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</si>
  <si>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</si>
  <si>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</si>
  <si>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</si>
  <si>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</si>
  <si>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 xml:space="preserve">Разработка и утверждение схемы теплоснабжения МО "Кировск" </t>
  </si>
  <si>
    <t>410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</si>
  <si>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</si>
  <si>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</si>
  <si>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</si>
  <si>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</si>
  <si>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ул.Молодежная, ул.Победы </t>
  </si>
  <si>
    <t>Подпрограмма: "Разработка проекта организации дорожного движения на автомобильных дорогах МО "Кировск"</t>
  </si>
  <si>
    <t>59 1 00 00000</t>
  </si>
  <si>
    <t>59 1 01 00000</t>
  </si>
  <si>
    <t>59 1 01 14720</t>
  </si>
  <si>
    <t>Подпрограмма: "Обустройство пешеходных переходов вблизи школ и других учебных заведений на улично-дорожной сети МО "Кировск"</t>
  </si>
  <si>
    <t>59 2 00 00000</t>
  </si>
  <si>
    <t>59 2 01 00000</t>
  </si>
  <si>
    <t>59 2 01 14730</t>
  </si>
  <si>
    <t>Основное мероприятие: "Оборудование пешеходных переходов вблизи школ и других учебных заведений "</t>
  </si>
  <si>
    <t>Оборудование пешеходных переходов вблизи школ и других учебных заведений</t>
  </si>
  <si>
    <t>59 3 00 00000</t>
  </si>
  <si>
    <t>59 3 01 00000</t>
  </si>
  <si>
    <t>59 3 01 14740</t>
  </si>
  <si>
    <t>Подпрограмма: "Обустройство улично-дорожной сети МО "Кировск техническими средствами организации дорожного движения"</t>
  </si>
  <si>
    <t>Основное мероприятие: "Обустройство улично-дорожной сети МО "Кировск "</t>
  </si>
  <si>
    <t>Обустройство улично-дорожной сети МО "Кировск</t>
  </si>
  <si>
    <t>98 9 09 82280</t>
  </si>
  <si>
    <t>98 9 09 82270</t>
  </si>
  <si>
    <t>5Б 0 00 00000</t>
  </si>
  <si>
    <t>5Б 0 01 00000</t>
  </si>
  <si>
    <t xml:space="preserve">5Б 0 01 S4310 </t>
  </si>
  <si>
    <t xml:space="preserve">5Б 0 01 74310 </t>
  </si>
  <si>
    <t>03 1 01 72040</t>
  </si>
  <si>
    <t>Приложение № 7</t>
  </si>
  <si>
    <t>Замена труб канализационного коллектора от КНС на ул. Магистральная в районе д.48 до КНС на ул. Северная, д.1б</t>
  </si>
  <si>
    <t>98 9 09 S0250</t>
  </si>
  <si>
    <t>Реализация областного закона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</si>
  <si>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</si>
  <si>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</si>
  <si>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</si>
  <si>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Реализация мероприятий по борьбе с борщевиком Сосновского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</si>
  <si>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</si>
  <si>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</si>
  <si>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субсидии бюджетам поселений на реализацию ОЗ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</si>
  <si>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</si>
  <si>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Премирование  победителей областных конкурсов в сфере культуры и искусства</t>
  </si>
  <si>
    <t>Расходы за счет субсидий на финансирование в рамках государственных программ (Жилищно-коммунальное хозяйство)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</si>
  <si>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</si>
  <si>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субсидии бюджетам поселений на реализацию ОЗ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</si>
  <si>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1300</t>
  </si>
  <si>
    <t>0100</t>
  </si>
  <si>
    <t>5К 0 02 00000</t>
  </si>
  <si>
    <t xml:space="preserve">5К 0 02 74390 </t>
  </si>
  <si>
    <t xml:space="preserve">5К 0 02 S4390 </t>
  </si>
  <si>
    <t>Основное мероприятие "Оборудование пешеходных дорожек"</t>
  </si>
  <si>
    <t>5С 0 00 00000</t>
  </si>
  <si>
    <t>5С 1 00 00000</t>
  </si>
  <si>
    <t>5С 1 01 00000</t>
  </si>
  <si>
    <t>5С 1 01 S0250</t>
  </si>
  <si>
    <t>5С 2 00 00000</t>
  </si>
  <si>
    <t>5С 2 01 00000</t>
  </si>
  <si>
    <t>5С 2 01 S0250</t>
  </si>
  <si>
    <t>Подпрограмма "Ремонт объектов водоснабжения и водоотведения на территории МО "Кировск"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</si>
  <si>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</si>
  <si>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</si>
  <si>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</si>
  <si>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Основное мероприятие "Ремонт канализационного коллектора от КНС на ул. Магистральная в районе д. 48 до КНС на ул. Северная д, 1б в г. Кировске Ленинградской области"</t>
  </si>
  <si>
    <t>948</t>
  </si>
  <si>
    <t>Расходы за счет средств, переданных из районного бюджета бюджетам поселений на проведение мероприятий, посвященных 40-й годовщине со дня образования Кировского района Ленинградской области</t>
  </si>
  <si>
    <t xml:space="preserve">Мероприятия по строительству и реконструкции объектов водоснабжения, водоотведения и очистки сточных вод 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</si>
  <si>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</si>
  <si>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Основное мероприятие "Замена участков магистральной тепловой сети в п. Молодцово"</t>
  </si>
  <si>
    <t>77 0 01 S0180</t>
  </si>
  <si>
    <t>Реализация мероприятий по повышению надежности и энергетической эффективности в системах теплоснабжения</t>
  </si>
  <si>
    <t>77 0 00 00000</t>
  </si>
  <si>
    <t>77 0 01 00000</t>
  </si>
  <si>
    <t>от 10 ноября 2016г. № 45</t>
  </si>
  <si>
    <t>98 9 09 95100</t>
  </si>
  <si>
    <t>Мероприятия, посвященные 40-й годовщине со дня образования Кировского района Ленинградской области</t>
  </si>
  <si>
    <t>917</t>
  </si>
  <si>
    <t xml:space="preserve">Строительство распределительного газопровода для газоснабжения индивидуальных жилых домов № 41-110 по ул. Набережная, г.Кировск </t>
  </si>
  <si>
    <t>112</t>
  </si>
  <si>
    <t>Расходы за счет остатков межбюджетных трансфертов из областного бюджета, имеющих целевое назначение</t>
  </si>
  <si>
    <t>67 4 09 00000</t>
  </si>
  <si>
    <t>98 9 09 74370</t>
  </si>
  <si>
    <t>012</t>
  </si>
  <si>
    <t>98 9 09 S4370</t>
  </si>
  <si>
    <t>5С 1 01 70250</t>
  </si>
  <si>
    <t>Расходы за счет дотации на поддержку мер по обеспечению сбалансированности бюджетов муниципальных образований Ленинградской области</t>
  </si>
  <si>
    <t xml:space="preserve">Мероприятия на подготовку и проведение мероприятий, посвященных дню образования Ленинградской области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</si>
  <si>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</si>
  <si>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Расходы за счет иных межбюджетных трансфертов на подготовку и проведение мероприятий, посвященных дню образования Ленинградской области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</si>
  <si>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прмыслов</t>
  </si>
  <si>
    <t>Расходы за счет субсидий на финансирование в рамках государственных программ (Культура)</t>
  </si>
  <si>
    <t>Непрограммные расходы</t>
  </si>
  <si>
    <t>Мероприятия на подготовку и проведение мероприятий, посвященных дню образования Ленинградской области</t>
  </si>
  <si>
    <t>360</t>
  </si>
  <si>
    <t>98 9 09 96130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</si>
  <si>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</si>
  <si>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Осуществление части полномочий в сфере архитектуры и градостроительства</t>
  </si>
  <si>
    <t>98 9 09 10300</t>
  </si>
  <si>
    <t>Содержание и обслуживание объектов имущества казны муниципального образования</t>
  </si>
  <si>
    <t>77 2 01 16020</t>
  </si>
  <si>
    <t>77 2 00 00000</t>
  </si>
  <si>
    <t>Подпрограмма "Основные мероприятия по энергосбережению и повышению энергетической эффективности в жилищной сфере"</t>
  </si>
  <si>
    <t>77 2 01 00000</t>
  </si>
  <si>
    <t>Основное мероприятие "Утепление торцевых стен фасада многоквартирного дома по адресу: Ленинградская область, г. Кировск, ул. Энергетиков, д. 12"</t>
  </si>
  <si>
    <t>Утепление торцевых стен фасада многоквартирного дома по адресу: Ленинградская область, г. Кировск, ул. Энергетиков, д. 12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</si>
  <si>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РФ</t>
  </si>
  <si>
    <t>Иные выплаты населению</t>
  </si>
  <si>
    <t>Муниципальная программа  "Формирование комфортной городской среды МО "Кировск" Кировского муниципального района Ленинградской области"</t>
  </si>
  <si>
    <t>6L 1 00 00000</t>
  </si>
  <si>
    <t>6L 0 00 00000</t>
  </si>
  <si>
    <t>6L 2 00 00000</t>
  </si>
  <si>
    <t>Приложение № 4</t>
  </si>
  <si>
    <t>Актуализация инженерных изысканий планировки и межевания северной части Кировска, Проверка ПСД строительство сети газораспределения к ИЖС по ул. Марьинская,Котомина, Штурмовой проезд, ул.Гвардейская</t>
  </si>
  <si>
    <t>6L 1 01 00000</t>
  </si>
  <si>
    <t>6L 1 01 L555F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</si>
  <si>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</si>
  <si>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Основное мероприятие "Благоустройство дворовых территорий г. Кировска Ленинградской области"</t>
  </si>
  <si>
    <t>Подпрограмма "Благоустройство общественных территорий г. Кировска Ленинградской области"</t>
  </si>
  <si>
    <t>Подпрограмма "Благоустройство дворовых территорий г. Кировска Ленинградской области"</t>
  </si>
  <si>
    <t>Основное мероприятие "Благоустройство общественных территорий г. Кировск Ленинградской области"</t>
  </si>
  <si>
    <t>6L 2 01 00000</t>
  </si>
  <si>
    <t>6L 2 01  L555F</t>
  </si>
  <si>
    <t>от "22" июня  2017г. № 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</si>
</sst>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?"/>
    <numFmt numFmtId="179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yr"/>
      <family val="0"/>
    </font>
    <font>
      <i/>
      <sz val="10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10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20" fontId="13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20" fontId="16" fillId="0" borderId="10" xfId="0" applyNumberFormat="1" applyFont="1" applyFill="1" applyBorder="1" applyAlignment="1">
      <alignment horizontal="left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 quotePrefix="1">
      <alignment/>
    </xf>
    <xf numFmtId="49" fontId="23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Border="1" applyAlignment="1" quotePrefix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 quotePrefix="1">
      <alignment/>
    </xf>
    <xf numFmtId="0" fontId="25" fillId="0" borderId="0" xfId="0" applyFont="1" applyFill="1" applyBorder="1" applyAlignment="1" quotePrefix="1">
      <alignment horizontal="right"/>
    </xf>
    <xf numFmtId="49" fontId="14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/>
    </xf>
    <xf numFmtId="0" fontId="26" fillId="0" borderId="0" xfId="0" applyFont="1" applyFill="1" applyBorder="1" applyAlignment="1" quotePrefix="1">
      <alignment/>
    </xf>
    <xf numFmtId="0" fontId="24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 quotePrefix="1">
      <alignment/>
    </xf>
    <xf numFmtId="49" fontId="7" fillId="0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right"/>
    </xf>
    <xf numFmtId="164" fontId="7" fillId="33" borderId="11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 quotePrefix="1">
      <alignment horizontal="center"/>
    </xf>
    <xf numFmtId="49" fontId="13" fillId="0" borderId="14" xfId="0" applyNumberFormat="1" applyFont="1" applyBorder="1" applyAlignment="1">
      <alignment horizontal="left" vertical="center" wrapText="1"/>
    </xf>
    <xf numFmtId="178" fontId="14" fillId="0" borderId="10" xfId="0" applyNumberFormat="1" applyFont="1" applyBorder="1" applyAlignment="1">
      <alignment horizontal="left" vertical="center" wrapText="1"/>
    </xf>
    <xf numFmtId="0" fontId="9" fillId="0" borderId="0" xfId="0" applyFont="1" applyFill="1" applyAlignment="1" quotePrefix="1">
      <alignment/>
    </xf>
    <xf numFmtId="164" fontId="5" fillId="34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left" vertical="top" wrapText="1"/>
    </xf>
    <xf numFmtId="20" fontId="14" fillId="33" borderId="10" xfId="0" applyNumberFormat="1" applyFont="1" applyFill="1" applyBorder="1" applyAlignment="1">
      <alignment horizontal="left" wrapText="1"/>
    </xf>
    <xf numFmtId="164" fontId="7" fillId="35" borderId="10" xfId="0" applyNumberFormat="1" applyFont="1" applyFill="1" applyBorder="1" applyAlignment="1">
      <alignment horizontal="right"/>
    </xf>
    <xf numFmtId="164" fontId="5" fillId="35" borderId="10" xfId="0" applyNumberFormat="1" applyFont="1" applyFill="1" applyBorder="1" applyAlignment="1">
      <alignment horizontal="right"/>
    </xf>
    <xf numFmtId="164" fontId="7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/>
    </xf>
    <xf numFmtId="164" fontId="6" fillId="35" borderId="10" xfId="0" applyNumberFormat="1" applyFont="1" applyFill="1" applyBorder="1" applyAlignment="1">
      <alignment horizontal="right"/>
    </xf>
    <xf numFmtId="164" fontId="5" fillId="35" borderId="10" xfId="0" applyNumberFormat="1" applyFont="1" applyFill="1" applyBorder="1" applyAlignment="1">
      <alignment horizontal="right"/>
    </xf>
    <xf numFmtId="164" fontId="7" fillId="35" borderId="10" xfId="0" applyNumberFormat="1" applyFont="1" applyFill="1" applyBorder="1" applyAlignment="1">
      <alignment horizontal="right" vertical="center" wrapText="1"/>
    </xf>
    <xf numFmtId="164" fontId="6" fillId="35" borderId="10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49" fontId="13" fillId="35" borderId="15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4" fontId="0" fillId="35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81"/>
  <sheetViews>
    <sheetView showGridLines="0" tabSelected="1" view="pageBreakPreview" zoomScale="75" zoomScaleSheetLayoutView="75" zoomScalePageLayoutView="0" workbookViewId="0" topLeftCell="A1">
      <selection activeCell="A4" sqref="A4:H4"/>
    </sheetView>
  </sheetViews>
  <sheetFormatPr defaultColWidth="9.00390625" defaultRowHeight="12.75"/>
  <cols>
    <col min="1" max="1" width="103.625" style="23" customWidth="1"/>
    <col min="2" max="2" width="8.00390625" style="23" customWidth="1"/>
    <col min="3" max="3" width="9.125" style="23" customWidth="1"/>
    <col min="4" max="4" width="19.25390625" style="23" customWidth="1"/>
    <col min="5" max="5" width="6.75390625" style="23" customWidth="1"/>
    <col min="6" max="6" width="21.125" style="23" hidden="1" customWidth="1"/>
    <col min="7" max="7" width="8.25390625" style="23" customWidth="1"/>
    <col min="8" max="8" width="15.75390625" style="114" customWidth="1"/>
    <col min="9" max="9" width="16.625" style="23" customWidth="1"/>
    <col min="10" max="10" width="19.00390625" style="23" customWidth="1"/>
    <col min="11" max="12" width="11.375" style="23" customWidth="1"/>
    <col min="13" max="13" width="11.125" style="23" customWidth="1"/>
    <col min="14" max="14" width="10.25390625" style="23" customWidth="1"/>
    <col min="15" max="15" width="10.375" style="23" customWidth="1"/>
    <col min="16" max="16384" width="9.125" style="23" customWidth="1"/>
  </cols>
  <sheetData>
    <row r="2" spans="1:8" ht="15">
      <c r="A2" s="122" t="s">
        <v>508</v>
      </c>
      <c r="B2" s="122"/>
      <c r="C2" s="122"/>
      <c r="D2" s="123"/>
      <c r="E2" s="123"/>
      <c r="F2" s="123"/>
      <c r="G2" s="123"/>
      <c r="H2" s="120"/>
    </row>
    <row r="3" spans="1:8" ht="15">
      <c r="A3" s="122" t="s">
        <v>80</v>
      </c>
      <c r="B3" s="124"/>
      <c r="C3" s="124"/>
      <c r="D3" s="123"/>
      <c r="E3" s="123"/>
      <c r="F3" s="123"/>
      <c r="G3" s="123"/>
      <c r="H3" s="120"/>
    </row>
    <row r="4" spans="1:8" ht="15">
      <c r="A4" s="122" t="s">
        <v>519</v>
      </c>
      <c r="B4" s="125"/>
      <c r="C4" s="125"/>
      <c r="D4" s="123"/>
      <c r="E4" s="123"/>
      <c r="F4" s="123"/>
      <c r="G4" s="123"/>
      <c r="H4" s="120"/>
    </row>
    <row r="7" spans="1:8" ht="15">
      <c r="A7" s="122" t="s">
        <v>427</v>
      </c>
      <c r="B7" s="122"/>
      <c r="C7" s="122"/>
      <c r="D7" s="123"/>
      <c r="E7" s="123"/>
      <c r="F7" s="123"/>
      <c r="G7" s="123"/>
      <c r="H7" s="120"/>
    </row>
    <row r="8" spans="1:8" ht="15">
      <c r="A8" s="122" t="s">
        <v>80</v>
      </c>
      <c r="B8" s="124"/>
      <c r="C8" s="124"/>
      <c r="D8" s="123"/>
      <c r="E8" s="123"/>
      <c r="F8" s="123"/>
      <c r="G8" s="123"/>
      <c r="H8" s="120"/>
    </row>
    <row r="9" spans="1:8" ht="15">
      <c r="A9" s="122" t="s">
        <v>470</v>
      </c>
      <c r="B9" s="125"/>
      <c r="C9" s="125"/>
      <c r="D9" s="123"/>
      <c r="E9" s="123"/>
      <c r="F9" s="123"/>
      <c r="G9" s="123"/>
      <c r="H9" s="120"/>
    </row>
    <row r="10" ht="6.75" customHeight="1"/>
    <row r="11" spans="1:3" ht="3.75" customHeight="1">
      <c r="A11" s="16"/>
      <c r="B11" s="24"/>
      <c r="C11" s="24"/>
    </row>
    <row r="12" spans="1:7" ht="15.75" hidden="1">
      <c r="A12" s="121"/>
      <c r="B12" s="121"/>
      <c r="C12" s="121"/>
      <c r="D12" s="121"/>
      <c r="E12" s="121"/>
      <c r="F12" s="121"/>
      <c r="G12" s="43"/>
    </row>
    <row r="13" spans="1:8" ht="19.5" customHeight="1">
      <c r="A13" s="119" t="s">
        <v>129</v>
      </c>
      <c r="B13" s="119"/>
      <c r="C13" s="119"/>
      <c r="D13" s="119"/>
      <c r="E13" s="119"/>
      <c r="F13" s="119"/>
      <c r="G13" s="120"/>
      <c r="H13" s="115"/>
    </row>
    <row r="14" spans="1:8" ht="20.25" customHeight="1">
      <c r="A14" s="119" t="s">
        <v>378</v>
      </c>
      <c r="B14" s="119"/>
      <c r="C14" s="119"/>
      <c r="D14" s="119"/>
      <c r="E14" s="119"/>
      <c r="F14" s="119"/>
      <c r="G14" s="120"/>
      <c r="H14" s="115"/>
    </row>
    <row r="15" ht="8.25" customHeight="1" thickBot="1"/>
    <row r="16" spans="1:10" s="26" customFormat="1" ht="51" customHeight="1" thickTop="1">
      <c r="A16" s="25" t="s">
        <v>40</v>
      </c>
      <c r="B16" s="25" t="s">
        <v>130</v>
      </c>
      <c r="C16" s="25" t="s">
        <v>131</v>
      </c>
      <c r="D16" s="25" t="s">
        <v>132</v>
      </c>
      <c r="E16" s="25" t="s">
        <v>133</v>
      </c>
      <c r="F16" s="25" t="s">
        <v>50</v>
      </c>
      <c r="G16" s="45" t="s">
        <v>134</v>
      </c>
      <c r="H16" s="116" t="s">
        <v>57</v>
      </c>
      <c r="I16" s="81"/>
      <c r="J16" s="81"/>
    </row>
    <row r="17" spans="1:10" ht="17.2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46">
        <v>6</v>
      </c>
      <c r="H17" s="117">
        <v>7</v>
      </c>
      <c r="I17" s="38"/>
      <c r="J17" s="38"/>
    </row>
    <row r="18" spans="1:10" ht="17.25" customHeight="1">
      <c r="A18" s="47" t="s">
        <v>135</v>
      </c>
      <c r="B18" s="57" t="s">
        <v>136</v>
      </c>
      <c r="C18" s="17"/>
      <c r="D18" s="17"/>
      <c r="E18" s="17"/>
      <c r="F18" s="17"/>
      <c r="G18" s="46"/>
      <c r="H18" s="112">
        <f>H19</f>
        <v>5713.5</v>
      </c>
      <c r="I18" s="38"/>
      <c r="J18" s="38"/>
    </row>
    <row r="19" spans="1:10" s="12" customFormat="1" ht="15">
      <c r="A19" s="3" t="s">
        <v>10</v>
      </c>
      <c r="B19" s="78" t="s">
        <v>136</v>
      </c>
      <c r="C19" s="79" t="s">
        <v>444</v>
      </c>
      <c r="D19" s="79"/>
      <c r="E19" s="79"/>
      <c r="F19" s="80">
        <f>F23</f>
        <v>0</v>
      </c>
      <c r="G19" s="80"/>
      <c r="H19" s="106">
        <f>H20+H26</f>
        <v>5713.5</v>
      </c>
      <c r="I19" s="15"/>
      <c r="J19" s="15"/>
    </row>
    <row r="20" spans="1:10" ht="19.5" customHeight="1">
      <c r="A20" s="3" t="s">
        <v>46</v>
      </c>
      <c r="B20" s="58" t="s">
        <v>136</v>
      </c>
      <c r="C20" s="9" t="s">
        <v>47</v>
      </c>
      <c r="D20" s="9"/>
      <c r="E20" s="9"/>
      <c r="F20" s="7">
        <f>F24</f>
        <v>843.5</v>
      </c>
      <c r="G20" s="7"/>
      <c r="H20" s="106">
        <f>H21</f>
        <v>2057.2</v>
      </c>
      <c r="I20" s="38"/>
      <c r="J20" s="38"/>
    </row>
    <row r="21" spans="1:10" ht="15">
      <c r="A21" s="3" t="s">
        <v>92</v>
      </c>
      <c r="B21" s="58" t="s">
        <v>136</v>
      </c>
      <c r="C21" s="9" t="s">
        <v>47</v>
      </c>
      <c r="D21" s="9" t="s">
        <v>147</v>
      </c>
      <c r="E21" s="9"/>
      <c r="F21" s="7">
        <f>F22</f>
        <v>843.5</v>
      </c>
      <c r="G21" s="7"/>
      <c r="H21" s="106">
        <f>H22</f>
        <v>2057.2</v>
      </c>
      <c r="I21" s="38"/>
      <c r="J21" s="38"/>
    </row>
    <row r="22" spans="1:8" ht="30">
      <c r="A22" s="3" t="s">
        <v>91</v>
      </c>
      <c r="B22" s="58" t="s">
        <v>136</v>
      </c>
      <c r="C22" s="9" t="s">
        <v>47</v>
      </c>
      <c r="D22" s="9" t="s">
        <v>148</v>
      </c>
      <c r="E22" s="9"/>
      <c r="F22" s="7">
        <f>F24</f>
        <v>843.5</v>
      </c>
      <c r="G22" s="7"/>
      <c r="H22" s="106">
        <f>H23</f>
        <v>2057.2</v>
      </c>
    </row>
    <row r="23" spans="1:8" ht="15">
      <c r="A23" s="28" t="s">
        <v>402</v>
      </c>
      <c r="B23" s="58" t="s">
        <v>136</v>
      </c>
      <c r="C23" s="9" t="s">
        <v>47</v>
      </c>
      <c r="D23" s="9" t="s">
        <v>149</v>
      </c>
      <c r="E23" s="9"/>
      <c r="F23" s="7"/>
      <c r="G23" s="7"/>
      <c r="H23" s="106">
        <f>H24</f>
        <v>2057.2</v>
      </c>
    </row>
    <row r="24" spans="1:8" ht="15">
      <c r="A24" s="3" t="s">
        <v>150</v>
      </c>
      <c r="B24" s="58" t="s">
        <v>136</v>
      </c>
      <c r="C24" s="9" t="s">
        <v>47</v>
      </c>
      <c r="D24" s="9" t="s">
        <v>151</v>
      </c>
      <c r="E24" s="9"/>
      <c r="F24" s="7">
        <f>891.5-48</f>
        <v>843.5</v>
      </c>
      <c r="G24" s="7"/>
      <c r="H24" s="106">
        <f>H25</f>
        <v>2057.2</v>
      </c>
    </row>
    <row r="25" spans="1:8" ht="15">
      <c r="A25" s="2" t="s">
        <v>379</v>
      </c>
      <c r="B25" s="59" t="s">
        <v>136</v>
      </c>
      <c r="C25" s="1" t="s">
        <v>47</v>
      </c>
      <c r="D25" s="1" t="s">
        <v>151</v>
      </c>
      <c r="E25" s="1" t="s">
        <v>380</v>
      </c>
      <c r="F25" s="6">
        <v>1052.55</v>
      </c>
      <c r="G25" s="48" t="s">
        <v>137</v>
      </c>
      <c r="H25" s="107">
        <v>2057.2</v>
      </c>
    </row>
    <row r="26" spans="1:8" ht="30" customHeight="1">
      <c r="A26" s="3" t="s">
        <v>34</v>
      </c>
      <c r="B26" s="58" t="s">
        <v>136</v>
      </c>
      <c r="C26" s="9" t="s">
        <v>11</v>
      </c>
      <c r="D26" s="9"/>
      <c r="E26" s="9"/>
      <c r="F26" s="7">
        <f>F31</f>
        <v>1052.55</v>
      </c>
      <c r="G26" s="7"/>
      <c r="H26" s="106">
        <f>H27+H39</f>
        <v>3656.3</v>
      </c>
    </row>
    <row r="27" spans="1:8" ht="17.25" customHeight="1">
      <c r="A27" s="3" t="s">
        <v>92</v>
      </c>
      <c r="B27" s="58" t="s">
        <v>136</v>
      </c>
      <c r="C27" s="9" t="s">
        <v>11</v>
      </c>
      <c r="D27" s="9" t="s">
        <v>147</v>
      </c>
      <c r="E27" s="9"/>
      <c r="F27" s="7"/>
      <c r="G27" s="7"/>
      <c r="H27" s="106">
        <f>H28+H31</f>
        <v>3398.2000000000003</v>
      </c>
    </row>
    <row r="28" spans="1:8" ht="33" customHeight="1" hidden="1">
      <c r="A28" s="3" t="s">
        <v>128</v>
      </c>
      <c r="B28" s="58" t="s">
        <v>136</v>
      </c>
      <c r="C28" s="9" t="s">
        <v>11</v>
      </c>
      <c r="D28" s="9" t="s">
        <v>124</v>
      </c>
      <c r="E28" s="9"/>
      <c r="F28" s="7">
        <f>F29</f>
        <v>1052.55</v>
      </c>
      <c r="G28" s="7"/>
      <c r="H28" s="106">
        <f>H29</f>
        <v>0</v>
      </c>
    </row>
    <row r="29" spans="1:8" ht="47.25" customHeight="1" hidden="1">
      <c r="A29" s="3" t="s">
        <v>127</v>
      </c>
      <c r="B29" s="58" t="s">
        <v>136</v>
      </c>
      <c r="C29" s="9" t="s">
        <v>11</v>
      </c>
      <c r="D29" s="9" t="s">
        <v>125</v>
      </c>
      <c r="E29" s="11"/>
      <c r="F29" s="7">
        <f>F30</f>
        <v>1052.55</v>
      </c>
      <c r="G29" s="7"/>
      <c r="H29" s="106">
        <f>H30</f>
        <v>0</v>
      </c>
    </row>
    <row r="30" spans="1:8" ht="17.25" customHeight="1" hidden="1">
      <c r="A30" s="2" t="s">
        <v>82</v>
      </c>
      <c r="B30" s="58" t="s">
        <v>136</v>
      </c>
      <c r="C30" s="11" t="s">
        <v>11</v>
      </c>
      <c r="D30" s="11" t="s">
        <v>126</v>
      </c>
      <c r="E30" s="11" t="s">
        <v>81</v>
      </c>
      <c r="F30" s="39">
        <v>1052.55</v>
      </c>
      <c r="G30" s="52" t="s">
        <v>137</v>
      </c>
      <c r="H30" s="113">
        <v>0</v>
      </c>
    </row>
    <row r="31" spans="1:9" ht="28.5" customHeight="1">
      <c r="A31" s="3" t="s">
        <v>93</v>
      </c>
      <c r="B31" s="58" t="s">
        <v>136</v>
      </c>
      <c r="C31" s="9" t="s">
        <v>11</v>
      </c>
      <c r="D31" s="9" t="s">
        <v>152</v>
      </c>
      <c r="E31" s="9"/>
      <c r="F31" s="7">
        <f>F33</f>
        <v>1052.55</v>
      </c>
      <c r="G31" s="7"/>
      <c r="H31" s="106">
        <f>H32</f>
        <v>3398.2000000000003</v>
      </c>
      <c r="I31" s="38"/>
    </row>
    <row r="32" spans="1:8" ht="15">
      <c r="A32" s="28" t="s">
        <v>402</v>
      </c>
      <c r="B32" s="58" t="s">
        <v>136</v>
      </c>
      <c r="C32" s="9" t="s">
        <v>11</v>
      </c>
      <c r="D32" s="9" t="s">
        <v>153</v>
      </c>
      <c r="E32" s="9"/>
      <c r="F32" s="7">
        <f>F34</f>
        <v>1052.55</v>
      </c>
      <c r="G32" s="7"/>
      <c r="H32" s="106">
        <f>H33+H35</f>
        <v>3398.2000000000003</v>
      </c>
    </row>
    <row r="33" spans="1:8" ht="31.5" customHeight="1">
      <c r="A33" s="3" t="s">
        <v>154</v>
      </c>
      <c r="B33" s="58" t="s">
        <v>136</v>
      </c>
      <c r="C33" s="9" t="s">
        <v>11</v>
      </c>
      <c r="D33" s="9" t="s">
        <v>156</v>
      </c>
      <c r="E33" s="11"/>
      <c r="F33" s="7">
        <f>F34</f>
        <v>1052.55</v>
      </c>
      <c r="G33" s="7"/>
      <c r="H33" s="106">
        <f>H34</f>
        <v>1473.2</v>
      </c>
    </row>
    <row r="34" spans="1:8" ht="15">
      <c r="A34" s="2" t="s">
        <v>379</v>
      </c>
      <c r="B34" s="59" t="s">
        <v>136</v>
      </c>
      <c r="C34" s="1" t="s">
        <v>11</v>
      </c>
      <c r="D34" s="1" t="s">
        <v>156</v>
      </c>
      <c r="E34" s="1" t="s">
        <v>380</v>
      </c>
      <c r="F34" s="6">
        <v>1052.55</v>
      </c>
      <c r="G34" s="48" t="s">
        <v>137</v>
      </c>
      <c r="H34" s="107">
        <v>1473.2</v>
      </c>
    </row>
    <row r="35" spans="1:8" ht="17.25" customHeight="1">
      <c r="A35" s="3" t="s">
        <v>155</v>
      </c>
      <c r="B35" s="58" t="s">
        <v>136</v>
      </c>
      <c r="C35" s="9" t="s">
        <v>11</v>
      </c>
      <c r="D35" s="9" t="s">
        <v>157</v>
      </c>
      <c r="E35" s="9"/>
      <c r="F35" s="7"/>
      <c r="G35" s="7"/>
      <c r="H35" s="106">
        <f>H36+H37+H38</f>
        <v>1925.0000000000002</v>
      </c>
    </row>
    <row r="36" spans="1:8" ht="15">
      <c r="A36" s="2" t="s">
        <v>84</v>
      </c>
      <c r="B36" s="59" t="s">
        <v>136</v>
      </c>
      <c r="C36" s="1" t="s">
        <v>11</v>
      </c>
      <c r="D36" s="1" t="s">
        <v>157</v>
      </c>
      <c r="E36" s="1" t="s">
        <v>380</v>
      </c>
      <c r="F36" s="6">
        <v>1052.55</v>
      </c>
      <c r="G36" s="48" t="s">
        <v>137</v>
      </c>
      <c r="H36" s="107">
        <v>1018.2</v>
      </c>
    </row>
    <row r="37" spans="1:11" ht="15">
      <c r="A37" s="2" t="s">
        <v>435</v>
      </c>
      <c r="B37" s="59" t="s">
        <v>136</v>
      </c>
      <c r="C37" s="1" t="s">
        <v>11</v>
      </c>
      <c r="D37" s="1" t="s">
        <v>157</v>
      </c>
      <c r="E37" s="1" t="s">
        <v>382</v>
      </c>
      <c r="F37" s="6">
        <v>1052.55</v>
      </c>
      <c r="G37" s="48" t="s">
        <v>137</v>
      </c>
      <c r="H37" s="107">
        <v>891.6</v>
      </c>
      <c r="I37" s="71"/>
      <c r="J37" s="71"/>
      <c r="K37" s="71"/>
    </row>
    <row r="38" spans="1:8" ht="15">
      <c r="A38" s="2" t="s">
        <v>384</v>
      </c>
      <c r="B38" s="59" t="s">
        <v>136</v>
      </c>
      <c r="C38" s="1" t="s">
        <v>11</v>
      </c>
      <c r="D38" s="1" t="s">
        <v>157</v>
      </c>
      <c r="E38" s="1" t="s">
        <v>383</v>
      </c>
      <c r="F38" s="6">
        <v>1052.55</v>
      </c>
      <c r="G38" s="48" t="s">
        <v>137</v>
      </c>
      <c r="H38" s="107">
        <v>15.2</v>
      </c>
    </row>
    <row r="39" spans="1:8" ht="15.75" customHeight="1">
      <c r="A39" s="3" t="s">
        <v>401</v>
      </c>
      <c r="B39" s="58" t="s">
        <v>136</v>
      </c>
      <c r="C39" s="9" t="s">
        <v>11</v>
      </c>
      <c r="D39" s="8" t="s">
        <v>158</v>
      </c>
      <c r="E39" s="11"/>
      <c r="F39" s="53" t="e">
        <f>#REF!</f>
        <v>#REF!</v>
      </c>
      <c r="G39" s="53"/>
      <c r="H39" s="108">
        <f>H40</f>
        <v>258.1</v>
      </c>
    </row>
    <row r="40" spans="1:8" ht="15">
      <c r="A40" s="28" t="s">
        <v>402</v>
      </c>
      <c r="B40" s="58" t="s">
        <v>136</v>
      </c>
      <c r="C40" s="9" t="s">
        <v>11</v>
      </c>
      <c r="D40" s="8" t="s">
        <v>159</v>
      </c>
      <c r="E40" s="11"/>
      <c r="F40" s="53"/>
      <c r="G40" s="53"/>
      <c r="H40" s="108">
        <f>H41</f>
        <v>258.1</v>
      </c>
    </row>
    <row r="41" spans="1:8" ht="15">
      <c r="A41" s="28" t="s">
        <v>402</v>
      </c>
      <c r="B41" s="58" t="s">
        <v>136</v>
      </c>
      <c r="C41" s="9" t="s">
        <v>11</v>
      </c>
      <c r="D41" s="8" t="s">
        <v>160</v>
      </c>
      <c r="E41" s="11"/>
      <c r="F41" s="53"/>
      <c r="G41" s="53"/>
      <c r="H41" s="108">
        <f>H42</f>
        <v>258.1</v>
      </c>
    </row>
    <row r="42" spans="1:8" ht="15">
      <c r="A42" s="28" t="s">
        <v>60</v>
      </c>
      <c r="B42" s="58" t="s">
        <v>136</v>
      </c>
      <c r="C42" s="9" t="s">
        <v>11</v>
      </c>
      <c r="D42" s="8" t="s">
        <v>161</v>
      </c>
      <c r="E42" s="11"/>
      <c r="F42" s="53"/>
      <c r="G42" s="53"/>
      <c r="H42" s="108">
        <f>H43</f>
        <v>258.1</v>
      </c>
    </row>
    <row r="43" spans="1:8" ht="63.75" customHeight="1">
      <c r="A43" s="28" t="s">
        <v>0</v>
      </c>
      <c r="B43" s="58" t="s">
        <v>136</v>
      </c>
      <c r="C43" s="9" t="s">
        <v>11</v>
      </c>
      <c r="D43" s="8" t="s">
        <v>162</v>
      </c>
      <c r="E43" s="11"/>
      <c r="F43" s="53"/>
      <c r="G43" s="53"/>
      <c r="H43" s="108">
        <f>H44</f>
        <v>258.1</v>
      </c>
    </row>
    <row r="44" spans="1:8" ht="48" customHeight="1">
      <c r="A44" s="29" t="s">
        <v>0</v>
      </c>
      <c r="B44" s="59" t="s">
        <v>136</v>
      </c>
      <c r="C44" s="1" t="s">
        <v>11</v>
      </c>
      <c r="D44" s="1" t="s">
        <v>162</v>
      </c>
      <c r="E44" s="1" t="s">
        <v>1</v>
      </c>
      <c r="F44" s="10"/>
      <c r="G44" s="48" t="s">
        <v>138</v>
      </c>
      <c r="H44" s="111">
        <v>258.1</v>
      </c>
    </row>
    <row r="45" spans="1:8" ht="40.5" customHeight="1">
      <c r="A45" s="49" t="s">
        <v>139</v>
      </c>
      <c r="B45" s="58" t="s">
        <v>140</v>
      </c>
      <c r="C45" s="11"/>
      <c r="D45" s="11"/>
      <c r="E45" s="11"/>
      <c r="F45" s="53"/>
      <c r="G45" s="52"/>
      <c r="H45" s="106">
        <f>H46+H116+H137+H215+H352+H359+H399+H420+H437+H446</f>
        <v>344717.19999999995</v>
      </c>
    </row>
    <row r="46" spans="1:8" ht="20.25" customHeight="1">
      <c r="A46" s="3" t="s">
        <v>10</v>
      </c>
      <c r="B46" s="58" t="s">
        <v>140</v>
      </c>
      <c r="C46" s="9" t="s">
        <v>444</v>
      </c>
      <c r="D46" s="11"/>
      <c r="E46" s="11"/>
      <c r="F46" s="53"/>
      <c r="G46" s="52"/>
      <c r="H46" s="106">
        <f>H47+H78+H84</f>
        <v>29817.300000000003</v>
      </c>
    </row>
    <row r="47" spans="1:8" ht="45">
      <c r="A47" s="3" t="s">
        <v>35</v>
      </c>
      <c r="B47" s="58" t="s">
        <v>140</v>
      </c>
      <c r="C47" s="9" t="s">
        <v>12</v>
      </c>
      <c r="D47" s="9" t="s">
        <v>41</v>
      </c>
      <c r="E47" s="9" t="s">
        <v>41</v>
      </c>
      <c r="F47" s="7">
        <f>F48</f>
        <v>20935.6</v>
      </c>
      <c r="G47" s="7"/>
      <c r="H47" s="106">
        <f>H48+H66</f>
        <v>24225.000000000004</v>
      </c>
    </row>
    <row r="48" spans="1:8" ht="15">
      <c r="A48" s="3" t="s">
        <v>92</v>
      </c>
      <c r="B48" s="58" t="s">
        <v>140</v>
      </c>
      <c r="C48" s="9" t="s">
        <v>12</v>
      </c>
      <c r="D48" s="9" t="s">
        <v>147</v>
      </c>
      <c r="E48" s="9" t="s">
        <v>41</v>
      </c>
      <c r="F48" s="7">
        <f>F59+F49</f>
        <v>20935.6</v>
      </c>
      <c r="G48" s="7"/>
      <c r="H48" s="106">
        <f>H49+H62</f>
        <v>23989.100000000002</v>
      </c>
    </row>
    <row r="49" spans="1:8" ht="15">
      <c r="A49" s="3" t="s">
        <v>98</v>
      </c>
      <c r="B49" s="58" t="s">
        <v>140</v>
      </c>
      <c r="C49" s="9" t="s">
        <v>12</v>
      </c>
      <c r="D49" s="9" t="s">
        <v>163</v>
      </c>
      <c r="E49" s="11"/>
      <c r="F49" s="7">
        <f>F52</f>
        <v>20058.6</v>
      </c>
      <c r="G49" s="7"/>
      <c r="H49" s="106">
        <f>H50</f>
        <v>23986.100000000002</v>
      </c>
    </row>
    <row r="50" spans="1:8" ht="15">
      <c r="A50" s="28" t="s">
        <v>402</v>
      </c>
      <c r="B50" s="58" t="s">
        <v>140</v>
      </c>
      <c r="C50" s="9" t="s">
        <v>12</v>
      </c>
      <c r="D50" s="9" t="s">
        <v>477</v>
      </c>
      <c r="E50" s="11"/>
      <c r="F50" s="7"/>
      <c r="G50" s="7"/>
      <c r="H50" s="106">
        <f>H51+H53+H55</f>
        <v>23986.100000000002</v>
      </c>
    </row>
    <row r="51" spans="1:8" ht="15">
      <c r="A51" s="3" t="s">
        <v>167</v>
      </c>
      <c r="B51" s="58" t="s">
        <v>140</v>
      </c>
      <c r="C51" s="9" t="s">
        <v>12</v>
      </c>
      <c r="D51" s="9" t="s">
        <v>164</v>
      </c>
      <c r="E51" s="11"/>
      <c r="F51" s="7"/>
      <c r="G51" s="7"/>
      <c r="H51" s="106">
        <f>H52</f>
        <v>15514.2</v>
      </c>
    </row>
    <row r="52" spans="1:8" ht="15">
      <c r="A52" s="2" t="s">
        <v>379</v>
      </c>
      <c r="B52" s="59" t="s">
        <v>140</v>
      </c>
      <c r="C52" s="1" t="s">
        <v>12</v>
      </c>
      <c r="D52" s="1" t="s">
        <v>164</v>
      </c>
      <c r="E52" s="1" t="s">
        <v>380</v>
      </c>
      <c r="F52" s="6">
        <f>20052.5+6.1</f>
        <v>20058.6</v>
      </c>
      <c r="G52" s="48" t="s">
        <v>137</v>
      </c>
      <c r="H52" s="107">
        <v>15514.2</v>
      </c>
    </row>
    <row r="53" spans="1:8" ht="30">
      <c r="A53" s="3" t="s">
        <v>154</v>
      </c>
      <c r="B53" s="58" t="s">
        <v>140</v>
      </c>
      <c r="C53" s="9" t="s">
        <v>12</v>
      </c>
      <c r="D53" s="9" t="s">
        <v>165</v>
      </c>
      <c r="E53" s="11"/>
      <c r="F53" s="39"/>
      <c r="G53" s="39"/>
      <c r="H53" s="106">
        <f>H54</f>
        <v>5265</v>
      </c>
    </row>
    <row r="54" spans="1:8" ht="15.75">
      <c r="A54" s="2" t="s">
        <v>379</v>
      </c>
      <c r="B54" s="59" t="s">
        <v>140</v>
      </c>
      <c r="C54" s="1" t="s">
        <v>12</v>
      </c>
      <c r="D54" s="1" t="s">
        <v>165</v>
      </c>
      <c r="E54" s="1" t="s">
        <v>380</v>
      </c>
      <c r="F54" s="4"/>
      <c r="G54" s="48" t="s">
        <v>137</v>
      </c>
      <c r="H54" s="107">
        <v>5265</v>
      </c>
    </row>
    <row r="55" spans="1:8" ht="15">
      <c r="A55" s="3" t="s">
        <v>155</v>
      </c>
      <c r="B55" s="58" t="s">
        <v>140</v>
      </c>
      <c r="C55" s="9" t="s">
        <v>12</v>
      </c>
      <c r="D55" s="9" t="s">
        <v>166</v>
      </c>
      <c r="E55" s="11"/>
      <c r="F55" s="39"/>
      <c r="G55" s="39"/>
      <c r="H55" s="106">
        <f>H56+H57+H58</f>
        <v>3206.9</v>
      </c>
    </row>
    <row r="56" spans="1:8" ht="15">
      <c r="A56" s="2" t="s">
        <v>84</v>
      </c>
      <c r="B56" s="59" t="s">
        <v>140</v>
      </c>
      <c r="C56" s="1" t="s">
        <v>12</v>
      </c>
      <c r="D56" s="1" t="s">
        <v>166</v>
      </c>
      <c r="E56" s="1" t="s">
        <v>380</v>
      </c>
      <c r="F56" s="6"/>
      <c r="G56" s="48" t="s">
        <v>137</v>
      </c>
      <c r="H56" s="107">
        <v>477</v>
      </c>
    </row>
    <row r="57" spans="1:13" ht="21" customHeight="1">
      <c r="A57" s="2" t="s">
        <v>435</v>
      </c>
      <c r="B57" s="59" t="s">
        <v>140</v>
      </c>
      <c r="C57" s="1" t="s">
        <v>12</v>
      </c>
      <c r="D57" s="1" t="s">
        <v>166</v>
      </c>
      <c r="E57" s="1" t="s">
        <v>382</v>
      </c>
      <c r="F57" s="6"/>
      <c r="G57" s="48" t="s">
        <v>137</v>
      </c>
      <c r="H57" s="107">
        <v>2699.9</v>
      </c>
      <c r="I57" s="77"/>
      <c r="J57" s="77"/>
      <c r="K57" s="77"/>
      <c r="L57" s="72"/>
      <c r="M57" s="72"/>
    </row>
    <row r="58" spans="1:8" ht="15">
      <c r="A58" s="2" t="s">
        <v>384</v>
      </c>
      <c r="B58" s="59" t="s">
        <v>140</v>
      </c>
      <c r="C58" s="1" t="s">
        <v>12</v>
      </c>
      <c r="D58" s="1" t="s">
        <v>166</v>
      </c>
      <c r="E58" s="1" t="s">
        <v>383</v>
      </c>
      <c r="F58" s="6">
        <v>1052.55</v>
      </c>
      <c r="G58" s="48" t="s">
        <v>137</v>
      </c>
      <c r="H58" s="107">
        <v>30</v>
      </c>
    </row>
    <row r="59" spans="1:8" ht="15" hidden="1">
      <c r="A59" s="3" t="s">
        <v>102</v>
      </c>
      <c r="B59" s="60" t="s">
        <v>140</v>
      </c>
      <c r="C59" s="9" t="s">
        <v>12</v>
      </c>
      <c r="D59" s="9" t="s">
        <v>101</v>
      </c>
      <c r="E59" s="11"/>
      <c r="F59" s="7">
        <f>F61</f>
        <v>877</v>
      </c>
      <c r="G59" s="7"/>
      <c r="H59" s="106">
        <f>H60</f>
        <v>0</v>
      </c>
    </row>
    <row r="60" spans="1:8" ht="30" hidden="1">
      <c r="A60" s="3" t="s">
        <v>99</v>
      </c>
      <c r="B60" s="58" t="s">
        <v>140</v>
      </c>
      <c r="C60" s="9" t="s">
        <v>12</v>
      </c>
      <c r="D60" s="9" t="s">
        <v>100</v>
      </c>
      <c r="E60" s="11"/>
      <c r="F60" s="7"/>
      <c r="G60" s="7"/>
      <c r="H60" s="106">
        <f>H61</f>
        <v>0</v>
      </c>
    </row>
    <row r="61" spans="1:8" ht="15.75" customHeight="1" hidden="1">
      <c r="A61" s="2" t="s">
        <v>82</v>
      </c>
      <c r="B61" s="60" t="s">
        <v>140</v>
      </c>
      <c r="C61" s="11" t="s">
        <v>12</v>
      </c>
      <c r="D61" s="11" t="s">
        <v>100</v>
      </c>
      <c r="E61" s="11" t="s">
        <v>81</v>
      </c>
      <c r="F61" s="39">
        <v>877</v>
      </c>
      <c r="G61" s="52" t="s">
        <v>137</v>
      </c>
      <c r="H61" s="113">
        <v>0</v>
      </c>
    </row>
    <row r="62" spans="1:8" ht="32.25" customHeight="1">
      <c r="A62" s="3" t="s">
        <v>115</v>
      </c>
      <c r="B62" s="58" t="s">
        <v>140</v>
      </c>
      <c r="C62" s="9" t="s">
        <v>12</v>
      </c>
      <c r="D62" s="9" t="s">
        <v>169</v>
      </c>
      <c r="E62" s="11"/>
      <c r="F62" s="7">
        <f>F65</f>
        <v>20058.6</v>
      </c>
      <c r="G62" s="7"/>
      <c r="H62" s="106">
        <f>H63</f>
        <v>3</v>
      </c>
    </row>
    <row r="63" spans="1:8" ht="17.25" customHeight="1">
      <c r="A63" s="28" t="s">
        <v>97</v>
      </c>
      <c r="B63" s="58" t="s">
        <v>140</v>
      </c>
      <c r="C63" s="9" t="s">
        <v>12</v>
      </c>
      <c r="D63" s="9" t="s">
        <v>170</v>
      </c>
      <c r="E63" s="11"/>
      <c r="F63" s="7"/>
      <c r="G63" s="7"/>
      <c r="H63" s="106">
        <f>H64</f>
        <v>3</v>
      </c>
    </row>
    <row r="64" spans="1:8" ht="32.25" customHeight="1">
      <c r="A64" s="3" t="s">
        <v>168</v>
      </c>
      <c r="B64" s="58" t="s">
        <v>140</v>
      </c>
      <c r="C64" s="9" t="s">
        <v>12</v>
      </c>
      <c r="D64" s="9" t="s">
        <v>171</v>
      </c>
      <c r="E64" s="11"/>
      <c r="F64" s="7"/>
      <c r="G64" s="7"/>
      <c r="H64" s="106">
        <f>H65</f>
        <v>3</v>
      </c>
    </row>
    <row r="65" spans="1:8" ht="33" customHeight="1">
      <c r="A65" s="2" t="s">
        <v>438</v>
      </c>
      <c r="B65" s="59" t="s">
        <v>140</v>
      </c>
      <c r="C65" s="1" t="s">
        <v>12</v>
      </c>
      <c r="D65" s="1" t="s">
        <v>171</v>
      </c>
      <c r="E65" s="1" t="s">
        <v>382</v>
      </c>
      <c r="F65" s="6">
        <f>20052.5+6.1</f>
        <v>20058.6</v>
      </c>
      <c r="G65" s="48" t="s">
        <v>141</v>
      </c>
      <c r="H65" s="107">
        <v>3</v>
      </c>
    </row>
    <row r="66" spans="1:8" ht="18.75" customHeight="1">
      <c r="A66" s="3" t="s">
        <v>401</v>
      </c>
      <c r="B66" s="58" t="s">
        <v>140</v>
      </c>
      <c r="C66" s="9" t="s">
        <v>12</v>
      </c>
      <c r="D66" s="8" t="s">
        <v>158</v>
      </c>
      <c r="E66" s="11"/>
      <c r="F66" s="53" t="e">
        <f>#REF!</f>
        <v>#REF!</v>
      </c>
      <c r="G66" s="53"/>
      <c r="H66" s="108">
        <f aca="true" t="shared" si="0" ref="H66:H71">H67</f>
        <v>235.89999999999998</v>
      </c>
    </row>
    <row r="67" spans="1:8" ht="16.5" customHeight="1">
      <c r="A67" s="28" t="s">
        <v>402</v>
      </c>
      <c r="B67" s="58" t="s">
        <v>140</v>
      </c>
      <c r="C67" s="9" t="s">
        <v>12</v>
      </c>
      <c r="D67" s="8" t="s">
        <v>159</v>
      </c>
      <c r="E67" s="11"/>
      <c r="F67" s="53"/>
      <c r="G67" s="53"/>
      <c r="H67" s="108">
        <f t="shared" si="0"/>
        <v>235.89999999999998</v>
      </c>
    </row>
    <row r="68" spans="1:8" ht="16.5" customHeight="1">
      <c r="A68" s="28" t="s">
        <v>402</v>
      </c>
      <c r="B68" s="58" t="s">
        <v>140</v>
      </c>
      <c r="C68" s="9" t="s">
        <v>12</v>
      </c>
      <c r="D68" s="8" t="s">
        <v>160</v>
      </c>
      <c r="E68" s="11"/>
      <c r="F68" s="53"/>
      <c r="G68" s="53"/>
      <c r="H68" s="109">
        <f>H69+H71</f>
        <v>235.89999999999998</v>
      </c>
    </row>
    <row r="69" spans="1:8" ht="20.25" customHeight="1">
      <c r="A69" s="104" t="s">
        <v>493</v>
      </c>
      <c r="B69" s="58" t="s">
        <v>140</v>
      </c>
      <c r="C69" s="9" t="s">
        <v>12</v>
      </c>
      <c r="D69" s="8" t="s">
        <v>291</v>
      </c>
      <c r="E69" s="11"/>
      <c r="F69" s="53"/>
      <c r="G69" s="53"/>
      <c r="H69" s="108">
        <f t="shared" si="0"/>
        <v>233.7</v>
      </c>
    </row>
    <row r="70" spans="1:8" ht="50.25" customHeight="1">
      <c r="A70" s="29" t="s">
        <v>492</v>
      </c>
      <c r="B70" s="59" t="s">
        <v>140</v>
      </c>
      <c r="C70" s="1" t="s">
        <v>12</v>
      </c>
      <c r="D70" s="1" t="s">
        <v>291</v>
      </c>
      <c r="E70" s="1" t="s">
        <v>1</v>
      </c>
      <c r="F70" s="10"/>
      <c r="G70" s="48" t="s">
        <v>142</v>
      </c>
      <c r="H70" s="111">
        <v>233.7</v>
      </c>
    </row>
    <row r="71" spans="1:8" ht="46.5" customHeight="1">
      <c r="A71" s="105" t="s">
        <v>502</v>
      </c>
      <c r="B71" s="58" t="s">
        <v>140</v>
      </c>
      <c r="C71" s="9" t="s">
        <v>12</v>
      </c>
      <c r="D71" s="8" t="s">
        <v>491</v>
      </c>
      <c r="E71" s="11"/>
      <c r="F71" s="53"/>
      <c r="G71" s="53"/>
      <c r="H71" s="108">
        <f t="shared" si="0"/>
        <v>2.2</v>
      </c>
    </row>
    <row r="72" spans="1:8" ht="51" customHeight="1">
      <c r="A72" s="29" t="s">
        <v>492</v>
      </c>
      <c r="B72" s="59" t="s">
        <v>140</v>
      </c>
      <c r="C72" s="1" t="s">
        <v>12</v>
      </c>
      <c r="D72" s="1" t="s">
        <v>491</v>
      </c>
      <c r="E72" s="1" t="s">
        <v>1</v>
      </c>
      <c r="F72" s="10"/>
      <c r="G72" s="48" t="s">
        <v>142</v>
      </c>
      <c r="H72" s="111">
        <v>2.2</v>
      </c>
    </row>
    <row r="73" spans="1:8" ht="18.75" customHeight="1" hidden="1">
      <c r="A73" s="30" t="s">
        <v>90</v>
      </c>
      <c r="B73" s="58" t="s">
        <v>140</v>
      </c>
      <c r="C73" s="9" t="s">
        <v>89</v>
      </c>
      <c r="D73" s="9" t="s">
        <v>41</v>
      </c>
      <c r="E73" s="9" t="s">
        <v>41</v>
      </c>
      <c r="F73" s="7">
        <f>F74</f>
        <v>634.6</v>
      </c>
      <c r="G73" s="7"/>
      <c r="H73" s="106">
        <f>H74</f>
        <v>0</v>
      </c>
    </row>
    <row r="74" spans="1:8" ht="19.5" customHeight="1" hidden="1">
      <c r="A74" s="3" t="s">
        <v>96</v>
      </c>
      <c r="B74" s="58" t="s">
        <v>140</v>
      </c>
      <c r="C74" s="9" t="s">
        <v>89</v>
      </c>
      <c r="D74" s="8" t="s">
        <v>94</v>
      </c>
      <c r="E74" s="9" t="s">
        <v>41</v>
      </c>
      <c r="F74" s="7">
        <f>F76</f>
        <v>634.6</v>
      </c>
      <c r="G74" s="7"/>
      <c r="H74" s="106">
        <f>H75</f>
        <v>0</v>
      </c>
    </row>
    <row r="75" spans="1:8" ht="18" customHeight="1" hidden="1">
      <c r="A75" s="28" t="s">
        <v>97</v>
      </c>
      <c r="B75" s="58" t="s">
        <v>140</v>
      </c>
      <c r="C75" s="9" t="s">
        <v>89</v>
      </c>
      <c r="D75" s="8" t="s">
        <v>95</v>
      </c>
      <c r="E75" s="9"/>
      <c r="F75" s="7"/>
      <c r="G75" s="7"/>
      <c r="H75" s="106">
        <f>H76</f>
        <v>0</v>
      </c>
    </row>
    <row r="76" spans="1:8" ht="24.75" customHeight="1" hidden="1">
      <c r="A76" s="30" t="s">
        <v>105</v>
      </c>
      <c r="B76" s="58" t="s">
        <v>140</v>
      </c>
      <c r="C76" s="9" t="s">
        <v>89</v>
      </c>
      <c r="D76" s="8" t="s">
        <v>104</v>
      </c>
      <c r="E76" s="11"/>
      <c r="F76" s="7">
        <f>F77</f>
        <v>634.6</v>
      </c>
      <c r="G76" s="7"/>
      <c r="H76" s="106">
        <f>H77</f>
        <v>0</v>
      </c>
    </row>
    <row r="77" spans="1:8" ht="15" customHeight="1" hidden="1">
      <c r="A77" s="2" t="s">
        <v>85</v>
      </c>
      <c r="B77" s="60" t="s">
        <v>140</v>
      </c>
      <c r="C77" s="11" t="s">
        <v>89</v>
      </c>
      <c r="D77" s="11" t="s">
        <v>104</v>
      </c>
      <c r="E77" s="11" t="s">
        <v>83</v>
      </c>
      <c r="F77" s="39">
        <v>634.6</v>
      </c>
      <c r="G77" s="39"/>
      <c r="H77" s="113">
        <v>0</v>
      </c>
    </row>
    <row r="78" spans="1:8" ht="15">
      <c r="A78" s="3" t="s">
        <v>14</v>
      </c>
      <c r="B78" s="58" t="s">
        <v>140</v>
      </c>
      <c r="C78" s="9" t="s">
        <v>75</v>
      </c>
      <c r="D78" s="9" t="s">
        <v>41</v>
      </c>
      <c r="E78" s="9" t="s">
        <v>41</v>
      </c>
      <c r="F78" s="7">
        <f>F79</f>
        <v>634.6</v>
      </c>
      <c r="G78" s="7"/>
      <c r="H78" s="106">
        <f>H79</f>
        <v>1500</v>
      </c>
    </row>
    <row r="79" spans="1:8" ht="15">
      <c r="A79" s="3" t="s">
        <v>401</v>
      </c>
      <c r="B79" s="58" t="s">
        <v>140</v>
      </c>
      <c r="C79" s="9" t="s">
        <v>75</v>
      </c>
      <c r="D79" s="8" t="s">
        <v>158</v>
      </c>
      <c r="E79" s="9" t="s">
        <v>41</v>
      </c>
      <c r="F79" s="7">
        <f>F80</f>
        <v>634.6</v>
      </c>
      <c r="G79" s="7"/>
      <c r="H79" s="106">
        <f>H80</f>
        <v>1500</v>
      </c>
    </row>
    <row r="80" spans="1:8" ht="15">
      <c r="A80" s="28" t="s">
        <v>402</v>
      </c>
      <c r="B80" s="58" t="s">
        <v>140</v>
      </c>
      <c r="C80" s="9" t="s">
        <v>75</v>
      </c>
      <c r="D80" s="8" t="s">
        <v>159</v>
      </c>
      <c r="E80" s="11"/>
      <c r="F80" s="7">
        <f>F83</f>
        <v>634.6</v>
      </c>
      <c r="G80" s="7"/>
      <c r="H80" s="106">
        <f>H81</f>
        <v>1500</v>
      </c>
    </row>
    <row r="81" spans="1:8" ht="15">
      <c r="A81" s="28" t="s">
        <v>402</v>
      </c>
      <c r="B81" s="58" t="s">
        <v>140</v>
      </c>
      <c r="C81" s="9" t="s">
        <v>75</v>
      </c>
      <c r="D81" s="8" t="s">
        <v>160</v>
      </c>
      <c r="E81" s="11"/>
      <c r="F81" s="7"/>
      <c r="G81" s="7"/>
      <c r="H81" s="106">
        <f>H82</f>
        <v>1500</v>
      </c>
    </row>
    <row r="82" spans="1:8" ht="15">
      <c r="A82" s="3" t="s">
        <v>172</v>
      </c>
      <c r="B82" s="58" t="s">
        <v>140</v>
      </c>
      <c r="C82" s="9" t="s">
        <v>75</v>
      </c>
      <c r="D82" s="8" t="s">
        <v>175</v>
      </c>
      <c r="E82" s="11"/>
      <c r="F82" s="7"/>
      <c r="G82" s="7"/>
      <c r="H82" s="106">
        <f>H83</f>
        <v>1500</v>
      </c>
    </row>
    <row r="83" spans="1:8" ht="15">
      <c r="A83" s="2" t="s">
        <v>77</v>
      </c>
      <c r="B83" s="59" t="s">
        <v>140</v>
      </c>
      <c r="C83" s="1" t="s">
        <v>75</v>
      </c>
      <c r="D83" s="1" t="s">
        <v>175</v>
      </c>
      <c r="E83" s="1" t="s">
        <v>2</v>
      </c>
      <c r="F83" s="6">
        <v>634.6</v>
      </c>
      <c r="G83" s="48" t="s">
        <v>137</v>
      </c>
      <c r="H83" s="107">
        <v>1500</v>
      </c>
    </row>
    <row r="84" spans="1:8" ht="15">
      <c r="A84" s="3" t="s">
        <v>15</v>
      </c>
      <c r="B84" s="58" t="s">
        <v>140</v>
      </c>
      <c r="C84" s="9" t="s">
        <v>61</v>
      </c>
      <c r="D84" s="9" t="s">
        <v>41</v>
      </c>
      <c r="E84" s="9" t="s">
        <v>41</v>
      </c>
      <c r="F84" s="7" t="e">
        <f>F90+#REF!+#REF!</f>
        <v>#REF!</v>
      </c>
      <c r="G84" s="7"/>
      <c r="H84" s="106">
        <f>H90+H85</f>
        <v>4092.3</v>
      </c>
    </row>
    <row r="85" spans="1:8" ht="33" customHeight="1">
      <c r="A85" s="30" t="s">
        <v>116</v>
      </c>
      <c r="B85" s="58" t="s">
        <v>140</v>
      </c>
      <c r="C85" s="8" t="s">
        <v>61</v>
      </c>
      <c r="D85" s="9" t="s">
        <v>188</v>
      </c>
      <c r="E85" s="11"/>
      <c r="F85" s="53"/>
      <c r="G85" s="53"/>
      <c r="H85" s="106">
        <f>H86</f>
        <v>1080.3</v>
      </c>
    </row>
    <row r="86" spans="1:8" ht="34.5" customHeight="1">
      <c r="A86" s="30" t="s">
        <v>185</v>
      </c>
      <c r="B86" s="58" t="s">
        <v>140</v>
      </c>
      <c r="C86" s="9" t="s">
        <v>61</v>
      </c>
      <c r="D86" s="9" t="s">
        <v>189</v>
      </c>
      <c r="E86" s="11"/>
      <c r="F86" s="53"/>
      <c r="G86" s="53"/>
      <c r="H86" s="106">
        <f>H87</f>
        <v>1080.3</v>
      </c>
    </row>
    <row r="87" spans="1:8" ht="18" customHeight="1">
      <c r="A87" s="30" t="s">
        <v>184</v>
      </c>
      <c r="B87" s="58" t="s">
        <v>140</v>
      </c>
      <c r="C87" s="9" t="s">
        <v>61</v>
      </c>
      <c r="D87" s="9" t="s">
        <v>187</v>
      </c>
      <c r="E87" s="11"/>
      <c r="F87" s="53"/>
      <c r="G87" s="53"/>
      <c r="H87" s="106">
        <f>H88</f>
        <v>1080.3</v>
      </c>
    </row>
    <row r="88" spans="1:8" ht="20.25" customHeight="1">
      <c r="A88" s="62" t="s">
        <v>186</v>
      </c>
      <c r="B88" s="58" t="s">
        <v>140</v>
      </c>
      <c r="C88" s="9" t="s">
        <v>61</v>
      </c>
      <c r="D88" s="9" t="s">
        <v>190</v>
      </c>
      <c r="E88" s="9"/>
      <c r="F88" s="53"/>
      <c r="G88" s="53"/>
      <c r="H88" s="108">
        <f>H89</f>
        <v>1080.3</v>
      </c>
    </row>
    <row r="89" spans="1:8" ht="18" customHeight="1">
      <c r="A89" s="2" t="s">
        <v>386</v>
      </c>
      <c r="B89" s="59" t="s">
        <v>140</v>
      </c>
      <c r="C89" s="1" t="s">
        <v>61</v>
      </c>
      <c r="D89" s="1" t="s">
        <v>190</v>
      </c>
      <c r="E89" s="1" t="s">
        <v>385</v>
      </c>
      <c r="F89" s="10"/>
      <c r="G89" s="48" t="s">
        <v>137</v>
      </c>
      <c r="H89" s="111">
        <v>1080.3</v>
      </c>
    </row>
    <row r="90" spans="1:8" ht="15">
      <c r="A90" s="3" t="s">
        <v>401</v>
      </c>
      <c r="B90" s="58" t="s">
        <v>140</v>
      </c>
      <c r="C90" s="9" t="s">
        <v>61</v>
      </c>
      <c r="D90" s="8" t="s">
        <v>158</v>
      </c>
      <c r="E90" s="8"/>
      <c r="F90" s="7" t="e">
        <f>#REF!</f>
        <v>#REF!</v>
      </c>
      <c r="G90" s="19"/>
      <c r="H90" s="106">
        <f>H91</f>
        <v>3012</v>
      </c>
    </row>
    <row r="91" spans="1:8" ht="15">
      <c r="A91" s="28" t="s">
        <v>402</v>
      </c>
      <c r="B91" s="58" t="s">
        <v>140</v>
      </c>
      <c r="C91" s="9" t="s">
        <v>61</v>
      </c>
      <c r="D91" s="8" t="s">
        <v>159</v>
      </c>
      <c r="E91" s="8"/>
      <c r="F91" s="7"/>
      <c r="G91" s="7"/>
      <c r="H91" s="106">
        <f>H92</f>
        <v>3012</v>
      </c>
    </row>
    <row r="92" spans="1:8" ht="15">
      <c r="A92" s="28" t="s">
        <v>402</v>
      </c>
      <c r="B92" s="58" t="s">
        <v>140</v>
      </c>
      <c r="C92" s="9" t="s">
        <v>61</v>
      </c>
      <c r="D92" s="8" t="s">
        <v>160</v>
      </c>
      <c r="E92" s="8"/>
      <c r="F92" s="7"/>
      <c r="G92" s="7"/>
      <c r="H92" s="106">
        <f>H93+H96+H98+H100+H102+H104+H106+H108+H111+H113</f>
        <v>3012</v>
      </c>
    </row>
    <row r="93" spans="1:8" ht="28.5" customHeight="1">
      <c r="A93" s="3" t="s">
        <v>173</v>
      </c>
      <c r="B93" s="58" t="s">
        <v>140</v>
      </c>
      <c r="C93" s="9" t="s">
        <v>61</v>
      </c>
      <c r="D93" s="9" t="s">
        <v>176</v>
      </c>
      <c r="E93" s="9"/>
      <c r="F93" s="7">
        <f>F94</f>
        <v>206.4</v>
      </c>
      <c r="G93" s="7"/>
      <c r="H93" s="106">
        <f>H94+H95</f>
        <v>400</v>
      </c>
    </row>
    <row r="94" spans="1:8" ht="15">
      <c r="A94" s="2" t="s">
        <v>503</v>
      </c>
      <c r="B94" s="59" t="s">
        <v>140</v>
      </c>
      <c r="C94" s="1" t="s">
        <v>61</v>
      </c>
      <c r="D94" s="1" t="s">
        <v>176</v>
      </c>
      <c r="E94" s="92" t="s">
        <v>490</v>
      </c>
      <c r="F94" s="6">
        <v>206.4</v>
      </c>
      <c r="G94" s="48" t="s">
        <v>137</v>
      </c>
      <c r="H94" s="107">
        <v>400</v>
      </c>
    </row>
    <row r="95" spans="1:8" ht="15" hidden="1">
      <c r="A95" s="2" t="s">
        <v>303</v>
      </c>
      <c r="B95" s="60" t="s">
        <v>140</v>
      </c>
      <c r="C95" s="11" t="s">
        <v>61</v>
      </c>
      <c r="D95" s="11" t="s">
        <v>176</v>
      </c>
      <c r="E95" s="11" t="s">
        <v>382</v>
      </c>
      <c r="F95" s="39">
        <v>206.4</v>
      </c>
      <c r="G95" s="52" t="s">
        <v>302</v>
      </c>
      <c r="H95" s="113">
        <v>0</v>
      </c>
    </row>
    <row r="96" spans="1:8" ht="32.25" customHeight="1">
      <c r="A96" s="31" t="s">
        <v>103</v>
      </c>
      <c r="B96" s="58" t="s">
        <v>140</v>
      </c>
      <c r="C96" s="9" t="s">
        <v>61</v>
      </c>
      <c r="D96" s="9" t="s">
        <v>350</v>
      </c>
      <c r="E96" s="9"/>
      <c r="F96" s="39"/>
      <c r="G96" s="39"/>
      <c r="H96" s="108">
        <f>H97</f>
        <v>30</v>
      </c>
    </row>
    <row r="97" spans="1:8" ht="61.5" customHeight="1">
      <c r="A97" s="32" t="s">
        <v>87</v>
      </c>
      <c r="B97" s="59" t="s">
        <v>140</v>
      </c>
      <c r="C97" s="1" t="s">
        <v>61</v>
      </c>
      <c r="D97" s="1" t="s">
        <v>350</v>
      </c>
      <c r="E97" s="1" t="s">
        <v>394</v>
      </c>
      <c r="F97" s="6"/>
      <c r="G97" s="48" t="s">
        <v>137</v>
      </c>
      <c r="H97" s="107">
        <v>30</v>
      </c>
    </row>
    <row r="98" spans="1:8" ht="15" hidden="1">
      <c r="A98" s="3" t="s">
        <v>107</v>
      </c>
      <c r="B98" s="58" t="s">
        <v>140</v>
      </c>
      <c r="C98" s="9" t="s">
        <v>61</v>
      </c>
      <c r="D98" s="9" t="s">
        <v>106</v>
      </c>
      <c r="E98" s="9"/>
      <c r="F98" s="7"/>
      <c r="G98" s="7"/>
      <c r="H98" s="106">
        <f>+H99</f>
        <v>0</v>
      </c>
    </row>
    <row r="99" spans="1:8" ht="57" customHeight="1" hidden="1">
      <c r="A99" s="32" t="s">
        <v>87</v>
      </c>
      <c r="B99" s="60" t="s">
        <v>140</v>
      </c>
      <c r="C99" s="11" t="s">
        <v>61</v>
      </c>
      <c r="D99" s="11" t="s">
        <v>106</v>
      </c>
      <c r="E99" s="11" t="s">
        <v>86</v>
      </c>
      <c r="F99" s="39">
        <v>6.4</v>
      </c>
      <c r="G99" s="39"/>
      <c r="H99" s="113">
        <v>0</v>
      </c>
    </row>
    <row r="100" spans="1:8" ht="15">
      <c r="A100" s="3" t="s">
        <v>174</v>
      </c>
      <c r="B100" s="58" t="s">
        <v>140</v>
      </c>
      <c r="C100" s="9" t="s">
        <v>61</v>
      </c>
      <c r="D100" s="9" t="s">
        <v>177</v>
      </c>
      <c r="E100" s="11"/>
      <c r="F100" s="7">
        <f>F101</f>
        <v>230.2</v>
      </c>
      <c r="G100" s="7"/>
      <c r="H100" s="106">
        <f>H101</f>
        <v>252</v>
      </c>
    </row>
    <row r="101" spans="1:10" ht="15">
      <c r="A101" s="2" t="s">
        <v>435</v>
      </c>
      <c r="B101" s="59" t="s">
        <v>140</v>
      </c>
      <c r="C101" s="1" t="s">
        <v>61</v>
      </c>
      <c r="D101" s="1" t="s">
        <v>177</v>
      </c>
      <c r="E101" s="1" t="s">
        <v>382</v>
      </c>
      <c r="F101" s="6">
        <v>230.2</v>
      </c>
      <c r="G101" s="48" t="s">
        <v>137</v>
      </c>
      <c r="H101" s="107">
        <v>252</v>
      </c>
      <c r="I101" s="71"/>
      <c r="J101" s="71"/>
    </row>
    <row r="102" spans="1:8" ht="30" hidden="1">
      <c r="A102" s="3" t="s">
        <v>108</v>
      </c>
      <c r="B102" s="58" t="s">
        <v>140</v>
      </c>
      <c r="C102" s="9" t="s">
        <v>61</v>
      </c>
      <c r="D102" s="9" t="s">
        <v>109</v>
      </c>
      <c r="E102" s="11"/>
      <c r="F102" s="7">
        <f>F103</f>
        <v>230.2</v>
      </c>
      <c r="G102" s="7"/>
      <c r="H102" s="106">
        <f>H103</f>
        <v>0</v>
      </c>
    </row>
    <row r="103" spans="1:8" ht="15" hidden="1">
      <c r="A103" s="2" t="s">
        <v>85</v>
      </c>
      <c r="B103" s="60" t="s">
        <v>140</v>
      </c>
      <c r="C103" s="11" t="s">
        <v>61</v>
      </c>
      <c r="D103" s="11" t="s">
        <v>109</v>
      </c>
      <c r="E103" s="11" t="s">
        <v>83</v>
      </c>
      <c r="F103" s="39">
        <v>230.2</v>
      </c>
      <c r="G103" s="52" t="s">
        <v>137</v>
      </c>
      <c r="H103" s="113">
        <v>0</v>
      </c>
    </row>
    <row r="104" spans="1:8" ht="30">
      <c r="A104" s="3" t="s">
        <v>495</v>
      </c>
      <c r="B104" s="58" t="s">
        <v>140</v>
      </c>
      <c r="C104" s="9" t="s">
        <v>61</v>
      </c>
      <c r="D104" s="9" t="s">
        <v>494</v>
      </c>
      <c r="E104" s="9"/>
      <c r="F104" s="7">
        <f>F105</f>
        <v>100</v>
      </c>
      <c r="G104" s="7"/>
      <c r="H104" s="106">
        <f>H105</f>
        <v>100</v>
      </c>
    </row>
    <row r="105" spans="1:8" ht="15">
      <c r="A105" s="2" t="s">
        <v>435</v>
      </c>
      <c r="B105" s="59" t="s">
        <v>140</v>
      </c>
      <c r="C105" s="1" t="s">
        <v>61</v>
      </c>
      <c r="D105" s="1" t="s">
        <v>494</v>
      </c>
      <c r="E105" s="1" t="s">
        <v>382</v>
      </c>
      <c r="F105" s="6">
        <v>100</v>
      </c>
      <c r="G105" s="48" t="s">
        <v>137</v>
      </c>
      <c r="H105" s="107">
        <v>100</v>
      </c>
    </row>
    <row r="106" spans="1:8" ht="45.75" customHeight="1">
      <c r="A106" s="3" t="s">
        <v>178</v>
      </c>
      <c r="B106" s="58" t="s">
        <v>140</v>
      </c>
      <c r="C106" s="9" t="s">
        <v>61</v>
      </c>
      <c r="D106" s="9" t="s">
        <v>181</v>
      </c>
      <c r="E106" s="9"/>
      <c r="F106" s="7">
        <f>F107</f>
        <v>100</v>
      </c>
      <c r="G106" s="7"/>
      <c r="H106" s="106">
        <f>H107</f>
        <v>1400</v>
      </c>
    </row>
    <row r="107" spans="1:8" ht="15">
      <c r="A107" s="2" t="s">
        <v>435</v>
      </c>
      <c r="B107" s="59" t="s">
        <v>140</v>
      </c>
      <c r="C107" s="1" t="s">
        <v>61</v>
      </c>
      <c r="D107" s="1" t="s">
        <v>181</v>
      </c>
      <c r="E107" s="1" t="s">
        <v>382</v>
      </c>
      <c r="F107" s="6">
        <v>100</v>
      </c>
      <c r="G107" s="48" t="s">
        <v>137</v>
      </c>
      <c r="H107" s="107">
        <v>1400</v>
      </c>
    </row>
    <row r="108" spans="1:8" ht="18.75" customHeight="1">
      <c r="A108" s="3" t="s">
        <v>179</v>
      </c>
      <c r="B108" s="58" t="s">
        <v>140</v>
      </c>
      <c r="C108" s="9" t="s">
        <v>61</v>
      </c>
      <c r="D108" s="9" t="s">
        <v>182</v>
      </c>
      <c r="E108" s="11"/>
      <c r="F108" s="7"/>
      <c r="G108" s="7"/>
      <c r="H108" s="106">
        <f>H109+H110</f>
        <v>20</v>
      </c>
    </row>
    <row r="109" spans="1:8" ht="15">
      <c r="A109" s="2" t="s">
        <v>384</v>
      </c>
      <c r="B109" s="59" t="s">
        <v>140</v>
      </c>
      <c r="C109" s="1" t="s">
        <v>61</v>
      </c>
      <c r="D109" s="1" t="s">
        <v>182</v>
      </c>
      <c r="E109" s="1" t="s">
        <v>383</v>
      </c>
      <c r="F109" s="6">
        <f>38.7+130+100-1.9-139.6</f>
        <v>127.20000000000002</v>
      </c>
      <c r="G109" s="48" t="s">
        <v>137</v>
      </c>
      <c r="H109" s="107">
        <v>20</v>
      </c>
    </row>
    <row r="110" spans="1:8" ht="15" hidden="1">
      <c r="A110" s="2" t="s">
        <v>303</v>
      </c>
      <c r="B110" s="60" t="s">
        <v>140</v>
      </c>
      <c r="C110" s="11" t="s">
        <v>61</v>
      </c>
      <c r="D110" s="11" t="s">
        <v>182</v>
      </c>
      <c r="E110" s="11" t="s">
        <v>383</v>
      </c>
      <c r="F110" s="39">
        <f>38.7+130+100-1.9-139.6</f>
        <v>127.20000000000002</v>
      </c>
      <c r="G110" s="52" t="s">
        <v>302</v>
      </c>
      <c r="H110" s="113">
        <v>0</v>
      </c>
    </row>
    <row r="111" spans="1:8" ht="21.75" customHeight="1">
      <c r="A111" s="3" t="s">
        <v>351</v>
      </c>
      <c r="B111" s="58" t="s">
        <v>140</v>
      </c>
      <c r="C111" s="9" t="s">
        <v>61</v>
      </c>
      <c r="D111" s="9" t="s">
        <v>352</v>
      </c>
      <c r="E111" s="9"/>
      <c r="F111" s="7">
        <f>F112</f>
        <v>45</v>
      </c>
      <c r="G111" s="7"/>
      <c r="H111" s="106">
        <f>H112</f>
        <v>50</v>
      </c>
    </row>
    <row r="112" spans="1:8" ht="15">
      <c r="A112" s="2" t="s">
        <v>399</v>
      </c>
      <c r="B112" s="59" t="s">
        <v>140</v>
      </c>
      <c r="C112" s="1" t="s">
        <v>61</v>
      </c>
      <c r="D112" s="1" t="s">
        <v>352</v>
      </c>
      <c r="E112" s="1" t="s">
        <v>398</v>
      </c>
      <c r="F112" s="6">
        <v>45</v>
      </c>
      <c r="G112" s="48" t="s">
        <v>137</v>
      </c>
      <c r="H112" s="107">
        <v>50</v>
      </c>
    </row>
    <row r="113" spans="1:8" ht="15">
      <c r="A113" s="28" t="s">
        <v>60</v>
      </c>
      <c r="B113" s="58" t="s">
        <v>140</v>
      </c>
      <c r="C113" s="8" t="s">
        <v>61</v>
      </c>
      <c r="D113" s="8" t="s">
        <v>161</v>
      </c>
      <c r="E113" s="11"/>
      <c r="F113" s="53"/>
      <c r="G113" s="53"/>
      <c r="H113" s="108">
        <f>H114</f>
        <v>760</v>
      </c>
    </row>
    <row r="114" spans="1:8" ht="44.25" customHeight="1">
      <c r="A114" s="28" t="s">
        <v>180</v>
      </c>
      <c r="B114" s="60" t="s">
        <v>140</v>
      </c>
      <c r="C114" s="8" t="s">
        <v>61</v>
      </c>
      <c r="D114" s="8" t="s">
        <v>183</v>
      </c>
      <c r="E114" s="11"/>
      <c r="F114" s="53"/>
      <c r="G114" s="53"/>
      <c r="H114" s="108">
        <f>H115</f>
        <v>760</v>
      </c>
    </row>
    <row r="115" spans="1:8" ht="33" customHeight="1">
      <c r="A115" s="33" t="s">
        <v>70</v>
      </c>
      <c r="B115" s="59" t="s">
        <v>140</v>
      </c>
      <c r="C115" s="1" t="s">
        <v>61</v>
      </c>
      <c r="D115" s="1" t="s">
        <v>183</v>
      </c>
      <c r="E115" s="1" t="s">
        <v>1</v>
      </c>
      <c r="F115" s="10"/>
      <c r="G115" s="48" t="s">
        <v>142</v>
      </c>
      <c r="H115" s="111">
        <v>760</v>
      </c>
    </row>
    <row r="116" spans="1:8" s="12" customFormat="1" ht="15.75" customHeight="1">
      <c r="A116" s="3" t="s">
        <v>16</v>
      </c>
      <c r="B116" s="58" t="s">
        <v>140</v>
      </c>
      <c r="C116" s="9" t="s">
        <v>17</v>
      </c>
      <c r="D116" s="9" t="s">
        <v>41</v>
      </c>
      <c r="E116" s="9" t="s">
        <v>41</v>
      </c>
      <c r="F116" s="7" t="e">
        <f>F117+F125+#REF!</f>
        <v>#REF!</v>
      </c>
      <c r="G116" s="7"/>
      <c r="H116" s="106">
        <f>H117+H131+H125</f>
        <v>1676.1</v>
      </c>
    </row>
    <row r="117" spans="1:8" ht="30">
      <c r="A117" s="3" t="s">
        <v>62</v>
      </c>
      <c r="B117" s="58" t="s">
        <v>140</v>
      </c>
      <c r="C117" s="9" t="s">
        <v>18</v>
      </c>
      <c r="D117" s="9" t="s">
        <v>41</v>
      </c>
      <c r="E117" s="9" t="s">
        <v>41</v>
      </c>
      <c r="F117" s="7">
        <f>F118</f>
        <v>207.5</v>
      </c>
      <c r="G117" s="7"/>
      <c r="H117" s="106">
        <f>H118</f>
        <v>1017.3</v>
      </c>
    </row>
    <row r="118" spans="1:8" ht="15">
      <c r="A118" s="3" t="s">
        <v>401</v>
      </c>
      <c r="B118" s="58" t="s">
        <v>140</v>
      </c>
      <c r="C118" s="9" t="s">
        <v>18</v>
      </c>
      <c r="D118" s="8" t="s">
        <v>158</v>
      </c>
      <c r="E118" s="9" t="s">
        <v>41</v>
      </c>
      <c r="F118" s="7">
        <f>F119</f>
        <v>207.5</v>
      </c>
      <c r="G118" s="7"/>
      <c r="H118" s="106">
        <f>H119</f>
        <v>1017.3</v>
      </c>
    </row>
    <row r="119" spans="1:8" ht="21.75" customHeight="1">
      <c r="A119" s="28" t="s">
        <v>402</v>
      </c>
      <c r="B119" s="58" t="s">
        <v>140</v>
      </c>
      <c r="C119" s="9" t="s">
        <v>18</v>
      </c>
      <c r="D119" s="8" t="s">
        <v>159</v>
      </c>
      <c r="E119" s="11"/>
      <c r="F119" s="7">
        <f>F122</f>
        <v>207.5</v>
      </c>
      <c r="G119" s="7"/>
      <c r="H119" s="106">
        <f>H120</f>
        <v>1017.3</v>
      </c>
    </row>
    <row r="120" spans="1:8" ht="18" customHeight="1">
      <c r="A120" s="28" t="s">
        <v>402</v>
      </c>
      <c r="B120" s="58" t="s">
        <v>140</v>
      </c>
      <c r="C120" s="9" t="s">
        <v>18</v>
      </c>
      <c r="D120" s="8" t="s">
        <v>160</v>
      </c>
      <c r="E120" s="11"/>
      <c r="F120" s="7"/>
      <c r="G120" s="7"/>
      <c r="H120" s="106">
        <f>H121+H123</f>
        <v>1017.3</v>
      </c>
    </row>
    <row r="121" spans="1:8" ht="31.5" customHeight="1">
      <c r="A121" s="28" t="s">
        <v>191</v>
      </c>
      <c r="B121" s="58" t="s">
        <v>140</v>
      </c>
      <c r="C121" s="9" t="s">
        <v>18</v>
      </c>
      <c r="D121" s="9" t="s">
        <v>194</v>
      </c>
      <c r="E121" s="11"/>
      <c r="F121" s="7" t="e">
        <f>#REF!</f>
        <v>#REF!</v>
      </c>
      <c r="G121" s="7"/>
      <c r="H121" s="106">
        <f>H122</f>
        <v>780</v>
      </c>
    </row>
    <row r="122" spans="1:9" ht="15">
      <c r="A122" s="2" t="s">
        <v>381</v>
      </c>
      <c r="B122" s="59" t="s">
        <v>140</v>
      </c>
      <c r="C122" s="1" t="s">
        <v>18</v>
      </c>
      <c r="D122" s="1" t="s">
        <v>194</v>
      </c>
      <c r="E122" s="1" t="s">
        <v>382</v>
      </c>
      <c r="F122" s="6">
        <v>207.5</v>
      </c>
      <c r="G122" s="48" t="s">
        <v>137</v>
      </c>
      <c r="H122" s="107">
        <v>780</v>
      </c>
      <c r="I122" s="76"/>
    </row>
    <row r="123" spans="1:8" ht="30">
      <c r="A123" s="28" t="s">
        <v>192</v>
      </c>
      <c r="B123" s="58" t="s">
        <v>140</v>
      </c>
      <c r="C123" s="9" t="s">
        <v>18</v>
      </c>
      <c r="D123" s="8" t="s">
        <v>193</v>
      </c>
      <c r="E123" s="11"/>
      <c r="F123" s="53"/>
      <c r="G123" s="53"/>
      <c r="H123" s="108">
        <f>H124</f>
        <v>237.3</v>
      </c>
    </row>
    <row r="124" spans="1:8" ht="33" customHeight="1">
      <c r="A124" s="33" t="s">
        <v>53</v>
      </c>
      <c r="B124" s="59" t="s">
        <v>140</v>
      </c>
      <c r="C124" s="1" t="s">
        <v>18</v>
      </c>
      <c r="D124" s="1" t="s">
        <v>193</v>
      </c>
      <c r="E124" s="1" t="s">
        <v>1</v>
      </c>
      <c r="F124" s="10"/>
      <c r="G124" s="48" t="s">
        <v>473</v>
      </c>
      <c r="H124" s="111">
        <v>237.3</v>
      </c>
    </row>
    <row r="125" spans="1:8" ht="15">
      <c r="A125" s="3" t="s">
        <v>44</v>
      </c>
      <c r="B125" s="58" t="s">
        <v>140</v>
      </c>
      <c r="C125" s="9" t="s">
        <v>19</v>
      </c>
      <c r="D125" s="9"/>
      <c r="E125" s="9"/>
      <c r="F125" s="7">
        <f>F126</f>
        <v>17.5</v>
      </c>
      <c r="G125" s="7"/>
      <c r="H125" s="106">
        <f>H126</f>
        <v>80</v>
      </c>
    </row>
    <row r="126" spans="1:8" ht="15">
      <c r="A126" s="3" t="s">
        <v>401</v>
      </c>
      <c r="B126" s="58" t="s">
        <v>140</v>
      </c>
      <c r="C126" s="9" t="s">
        <v>19</v>
      </c>
      <c r="D126" s="8" t="s">
        <v>158</v>
      </c>
      <c r="E126" s="9"/>
      <c r="F126" s="7">
        <f>F129</f>
        <v>17.5</v>
      </c>
      <c r="G126" s="7"/>
      <c r="H126" s="106">
        <f>H127</f>
        <v>80</v>
      </c>
    </row>
    <row r="127" spans="1:8" ht="15">
      <c r="A127" s="28" t="s">
        <v>402</v>
      </c>
      <c r="B127" s="58" t="s">
        <v>140</v>
      </c>
      <c r="C127" s="9" t="s">
        <v>19</v>
      </c>
      <c r="D127" s="8" t="s">
        <v>159</v>
      </c>
      <c r="E127" s="9"/>
      <c r="F127" s="7"/>
      <c r="G127" s="7"/>
      <c r="H127" s="106">
        <f>H128</f>
        <v>80</v>
      </c>
    </row>
    <row r="128" spans="1:8" ht="15">
      <c r="A128" s="28" t="s">
        <v>402</v>
      </c>
      <c r="B128" s="58" t="s">
        <v>140</v>
      </c>
      <c r="C128" s="9" t="s">
        <v>19</v>
      </c>
      <c r="D128" s="8" t="s">
        <v>160</v>
      </c>
      <c r="E128" s="9"/>
      <c r="F128" s="7"/>
      <c r="G128" s="7"/>
      <c r="H128" s="106">
        <f>H129</f>
        <v>80</v>
      </c>
    </row>
    <row r="129" spans="1:8" ht="15">
      <c r="A129" s="3" t="s">
        <v>203</v>
      </c>
      <c r="B129" s="58" t="s">
        <v>140</v>
      </c>
      <c r="C129" s="9" t="s">
        <v>19</v>
      </c>
      <c r="D129" s="9" t="s">
        <v>196</v>
      </c>
      <c r="E129" s="11"/>
      <c r="F129" s="7">
        <f>F130</f>
        <v>17.5</v>
      </c>
      <c r="G129" s="7"/>
      <c r="H129" s="106">
        <f>H130</f>
        <v>80</v>
      </c>
    </row>
    <row r="130" spans="1:8" ht="15">
      <c r="A130" s="2" t="s">
        <v>435</v>
      </c>
      <c r="B130" s="59" t="s">
        <v>140</v>
      </c>
      <c r="C130" s="1" t="s">
        <v>19</v>
      </c>
      <c r="D130" s="1" t="s">
        <v>196</v>
      </c>
      <c r="E130" s="1" t="s">
        <v>382</v>
      </c>
      <c r="F130" s="6">
        <v>17.5</v>
      </c>
      <c r="G130" s="48" t="s">
        <v>137</v>
      </c>
      <c r="H130" s="107">
        <v>80</v>
      </c>
    </row>
    <row r="131" spans="1:8" ht="30">
      <c r="A131" s="3" t="s">
        <v>78</v>
      </c>
      <c r="B131" s="58" t="s">
        <v>140</v>
      </c>
      <c r="C131" s="9" t="s">
        <v>79</v>
      </c>
      <c r="D131" s="9"/>
      <c r="E131" s="9"/>
      <c r="F131" s="7">
        <f>F133</f>
        <v>17.5</v>
      </c>
      <c r="G131" s="7"/>
      <c r="H131" s="106">
        <f>H133</f>
        <v>578.8</v>
      </c>
    </row>
    <row r="132" spans="1:8" ht="15">
      <c r="A132" s="3" t="s">
        <v>401</v>
      </c>
      <c r="B132" s="58" t="s">
        <v>140</v>
      </c>
      <c r="C132" s="9" t="s">
        <v>79</v>
      </c>
      <c r="D132" s="8" t="s">
        <v>158</v>
      </c>
      <c r="E132" s="9"/>
      <c r="F132" s="7">
        <f>F133</f>
        <v>17.5</v>
      </c>
      <c r="G132" s="7"/>
      <c r="H132" s="106">
        <f>H133</f>
        <v>578.8</v>
      </c>
    </row>
    <row r="133" spans="1:8" ht="15">
      <c r="A133" s="28" t="s">
        <v>402</v>
      </c>
      <c r="B133" s="58" t="s">
        <v>140</v>
      </c>
      <c r="C133" s="9" t="s">
        <v>79</v>
      </c>
      <c r="D133" s="8" t="s">
        <v>159</v>
      </c>
      <c r="E133" s="9"/>
      <c r="F133" s="7">
        <f>F135</f>
        <v>17.5</v>
      </c>
      <c r="G133" s="7"/>
      <c r="H133" s="106">
        <f>H134</f>
        <v>578.8</v>
      </c>
    </row>
    <row r="134" spans="1:8" ht="15">
      <c r="A134" s="28" t="s">
        <v>402</v>
      </c>
      <c r="B134" s="58" t="s">
        <v>140</v>
      </c>
      <c r="C134" s="9" t="s">
        <v>79</v>
      </c>
      <c r="D134" s="8" t="s">
        <v>160</v>
      </c>
      <c r="E134" s="9"/>
      <c r="F134" s="7"/>
      <c r="G134" s="7"/>
      <c r="H134" s="106">
        <f>H135</f>
        <v>578.8</v>
      </c>
    </row>
    <row r="135" spans="1:8" ht="30">
      <c r="A135" s="3" t="s">
        <v>202</v>
      </c>
      <c r="B135" s="58" t="s">
        <v>140</v>
      </c>
      <c r="C135" s="9" t="s">
        <v>79</v>
      </c>
      <c r="D135" s="9" t="s">
        <v>195</v>
      </c>
      <c r="E135" s="11"/>
      <c r="F135" s="7">
        <f>F136</f>
        <v>17.5</v>
      </c>
      <c r="G135" s="7"/>
      <c r="H135" s="106">
        <f>H136</f>
        <v>578.8</v>
      </c>
    </row>
    <row r="136" spans="1:8" ht="15">
      <c r="A136" s="90" t="s">
        <v>381</v>
      </c>
      <c r="B136" s="59" t="s">
        <v>140</v>
      </c>
      <c r="C136" s="1" t="s">
        <v>79</v>
      </c>
      <c r="D136" s="1" t="s">
        <v>195</v>
      </c>
      <c r="E136" s="1" t="s">
        <v>382</v>
      </c>
      <c r="F136" s="6">
        <v>17.5</v>
      </c>
      <c r="G136" s="88" t="s">
        <v>137</v>
      </c>
      <c r="H136" s="107">
        <v>578.8</v>
      </c>
    </row>
    <row r="137" spans="1:8" s="12" customFormat="1" ht="15">
      <c r="A137" s="3" t="s">
        <v>20</v>
      </c>
      <c r="B137" s="58" t="s">
        <v>140</v>
      </c>
      <c r="C137" s="9" t="s">
        <v>21</v>
      </c>
      <c r="D137" s="9" t="s">
        <v>41</v>
      </c>
      <c r="E137" s="9" t="s">
        <v>41</v>
      </c>
      <c r="F137" s="7" t="e">
        <f>F200+#REF!</f>
        <v>#REF!</v>
      </c>
      <c r="G137" s="7"/>
      <c r="H137" s="106">
        <f>H138+H200</f>
        <v>77693.09999999999</v>
      </c>
    </row>
    <row r="138" spans="1:8" ht="15">
      <c r="A138" s="3" t="s">
        <v>76</v>
      </c>
      <c r="B138" s="58" t="s">
        <v>140</v>
      </c>
      <c r="C138" s="9" t="s">
        <v>56</v>
      </c>
      <c r="D138" s="9"/>
      <c r="E138" s="11"/>
      <c r="F138" s="39"/>
      <c r="G138" s="39"/>
      <c r="H138" s="106">
        <f>H139+H147+H160+H166+H180+H185</f>
        <v>69629.09999999999</v>
      </c>
    </row>
    <row r="139" spans="1:8" s="42" customFormat="1" ht="51" customHeight="1">
      <c r="A139" s="3" t="s">
        <v>117</v>
      </c>
      <c r="B139" s="58" t="s">
        <v>140</v>
      </c>
      <c r="C139" s="9" t="s">
        <v>56</v>
      </c>
      <c r="D139" s="9" t="s">
        <v>200</v>
      </c>
      <c r="E139" s="11"/>
      <c r="F139" s="39"/>
      <c r="G139" s="39"/>
      <c r="H139" s="106">
        <f>H140</f>
        <v>380</v>
      </c>
    </row>
    <row r="140" spans="1:8" s="42" customFormat="1" ht="30.75" customHeight="1">
      <c r="A140" s="3" t="s">
        <v>199</v>
      </c>
      <c r="B140" s="58" t="s">
        <v>140</v>
      </c>
      <c r="C140" s="9" t="s">
        <v>56</v>
      </c>
      <c r="D140" s="9" t="s">
        <v>201</v>
      </c>
      <c r="E140" s="11"/>
      <c r="F140" s="39"/>
      <c r="G140" s="39"/>
      <c r="H140" s="106">
        <f>H141+H143</f>
        <v>380</v>
      </c>
    </row>
    <row r="141" spans="1:8" s="42" customFormat="1" ht="45.75" customHeight="1">
      <c r="A141" s="3" t="s">
        <v>346</v>
      </c>
      <c r="B141" s="58" t="s">
        <v>140</v>
      </c>
      <c r="C141" s="9" t="s">
        <v>56</v>
      </c>
      <c r="D141" s="9" t="s">
        <v>353</v>
      </c>
      <c r="E141" s="1"/>
      <c r="F141" s="6"/>
      <c r="G141" s="48"/>
      <c r="H141" s="106">
        <f>H142</f>
        <v>259</v>
      </c>
    </row>
    <row r="142" spans="1:8" s="42" customFormat="1" ht="50.25" customHeight="1">
      <c r="A142" s="2" t="s">
        <v>442</v>
      </c>
      <c r="B142" s="59" t="s">
        <v>140</v>
      </c>
      <c r="C142" s="1" t="s">
        <v>56</v>
      </c>
      <c r="D142" s="1" t="s">
        <v>353</v>
      </c>
      <c r="E142" s="1" t="s">
        <v>382</v>
      </c>
      <c r="F142" s="6"/>
      <c r="G142" s="48" t="s">
        <v>354</v>
      </c>
      <c r="H142" s="107">
        <v>259</v>
      </c>
    </row>
    <row r="143" spans="1:8" s="42" customFormat="1" ht="46.5" customHeight="1">
      <c r="A143" s="3" t="s">
        <v>441</v>
      </c>
      <c r="B143" s="58" t="s">
        <v>140</v>
      </c>
      <c r="C143" s="9" t="s">
        <v>56</v>
      </c>
      <c r="D143" s="9" t="s">
        <v>341</v>
      </c>
      <c r="E143" s="9"/>
      <c r="F143" s="7"/>
      <c r="G143" s="7"/>
      <c r="H143" s="106">
        <f>H144</f>
        <v>121</v>
      </c>
    </row>
    <row r="144" spans="1:8" s="42" customFormat="1" ht="15">
      <c r="A144" s="51" t="s">
        <v>294</v>
      </c>
      <c r="B144" s="59" t="s">
        <v>140</v>
      </c>
      <c r="C144" s="1" t="s">
        <v>56</v>
      </c>
      <c r="D144" s="1" t="s">
        <v>341</v>
      </c>
      <c r="E144" s="1" t="s">
        <v>382</v>
      </c>
      <c r="F144" s="6"/>
      <c r="G144" s="48" t="s">
        <v>145</v>
      </c>
      <c r="H144" s="107">
        <v>121</v>
      </c>
    </row>
    <row r="145" spans="1:8" s="42" customFormat="1" ht="45" hidden="1">
      <c r="A145" s="3" t="s">
        <v>347</v>
      </c>
      <c r="B145" s="58" t="s">
        <v>140</v>
      </c>
      <c r="C145" s="9" t="s">
        <v>56</v>
      </c>
      <c r="D145" s="9" t="s">
        <v>310</v>
      </c>
      <c r="E145" s="11"/>
      <c r="F145" s="39"/>
      <c r="G145" s="52"/>
      <c r="H145" s="106">
        <f>H146</f>
        <v>0</v>
      </c>
    </row>
    <row r="146" spans="1:8" s="42" customFormat="1" ht="69.75" customHeight="1" hidden="1">
      <c r="A146" s="32" t="s">
        <v>355</v>
      </c>
      <c r="B146" s="60" t="s">
        <v>140</v>
      </c>
      <c r="C146" s="11" t="s">
        <v>56</v>
      </c>
      <c r="D146" s="11" t="s">
        <v>310</v>
      </c>
      <c r="E146" s="11" t="s">
        <v>382</v>
      </c>
      <c r="F146" s="39"/>
      <c r="G146" s="52" t="s">
        <v>356</v>
      </c>
      <c r="H146" s="113">
        <v>0</v>
      </c>
    </row>
    <row r="147" spans="1:8" s="42" customFormat="1" ht="30">
      <c r="A147" s="3" t="s">
        <v>335</v>
      </c>
      <c r="B147" s="58" t="s">
        <v>140</v>
      </c>
      <c r="C147" s="9" t="s">
        <v>56</v>
      </c>
      <c r="D147" s="9" t="s">
        <v>336</v>
      </c>
      <c r="E147" s="9"/>
      <c r="F147" s="7"/>
      <c r="G147" s="7"/>
      <c r="H147" s="106">
        <f>H148+H152+H156</f>
        <v>2750</v>
      </c>
    </row>
    <row r="148" spans="1:8" s="42" customFormat="1" ht="30">
      <c r="A148" s="3" t="s">
        <v>404</v>
      </c>
      <c r="B148" s="58" t="s">
        <v>140</v>
      </c>
      <c r="C148" s="9" t="s">
        <v>56</v>
      </c>
      <c r="D148" s="9" t="s">
        <v>405</v>
      </c>
      <c r="E148" s="9"/>
      <c r="F148" s="7"/>
      <c r="G148" s="7"/>
      <c r="H148" s="106">
        <f>H149</f>
        <v>750</v>
      </c>
    </row>
    <row r="149" spans="1:8" s="42" customFormat="1" ht="30">
      <c r="A149" s="3" t="s">
        <v>337</v>
      </c>
      <c r="B149" s="58" t="s">
        <v>140</v>
      </c>
      <c r="C149" s="9" t="s">
        <v>56</v>
      </c>
      <c r="D149" s="9" t="s">
        <v>406</v>
      </c>
      <c r="E149" s="9"/>
      <c r="F149" s="7"/>
      <c r="G149" s="19"/>
      <c r="H149" s="106">
        <f>H150</f>
        <v>750</v>
      </c>
    </row>
    <row r="150" spans="1:8" s="42" customFormat="1" ht="15">
      <c r="A150" s="3" t="s">
        <v>338</v>
      </c>
      <c r="B150" s="58" t="s">
        <v>140</v>
      </c>
      <c r="C150" s="9" t="s">
        <v>56</v>
      </c>
      <c r="D150" s="9" t="s">
        <v>407</v>
      </c>
      <c r="E150" s="9"/>
      <c r="F150" s="7"/>
      <c r="G150" s="19"/>
      <c r="H150" s="106">
        <f>H151</f>
        <v>750</v>
      </c>
    </row>
    <row r="151" spans="1:8" s="42" customFormat="1" ht="15">
      <c r="A151" s="2" t="s">
        <v>381</v>
      </c>
      <c r="B151" s="59" t="s">
        <v>140</v>
      </c>
      <c r="C151" s="1" t="s">
        <v>56</v>
      </c>
      <c r="D151" s="1" t="s">
        <v>407</v>
      </c>
      <c r="E151" s="1" t="s">
        <v>382</v>
      </c>
      <c r="F151" s="6"/>
      <c r="G151" s="48" t="s">
        <v>137</v>
      </c>
      <c r="H151" s="107">
        <v>750</v>
      </c>
    </row>
    <row r="152" spans="1:8" s="42" customFormat="1" ht="30">
      <c r="A152" s="3" t="s">
        <v>408</v>
      </c>
      <c r="B152" s="58" t="s">
        <v>140</v>
      </c>
      <c r="C152" s="9" t="s">
        <v>56</v>
      </c>
      <c r="D152" s="9" t="s">
        <v>409</v>
      </c>
      <c r="E152" s="9"/>
      <c r="F152" s="7"/>
      <c r="G152" s="19"/>
      <c r="H152" s="106">
        <f>H153</f>
        <v>1000</v>
      </c>
    </row>
    <row r="153" spans="1:8" s="42" customFormat="1" ht="30">
      <c r="A153" s="3" t="s">
        <v>412</v>
      </c>
      <c r="B153" s="58" t="s">
        <v>140</v>
      </c>
      <c r="C153" s="9" t="s">
        <v>56</v>
      </c>
      <c r="D153" s="9" t="s">
        <v>410</v>
      </c>
      <c r="E153" s="9"/>
      <c r="F153" s="7"/>
      <c r="G153" s="19"/>
      <c r="H153" s="106">
        <f>H154</f>
        <v>1000</v>
      </c>
    </row>
    <row r="154" spans="1:8" s="42" customFormat="1" ht="15">
      <c r="A154" s="3" t="s">
        <v>413</v>
      </c>
      <c r="B154" s="58" t="s">
        <v>140</v>
      </c>
      <c r="C154" s="9" t="s">
        <v>56</v>
      </c>
      <c r="D154" s="9" t="s">
        <v>411</v>
      </c>
      <c r="E154" s="9"/>
      <c r="F154" s="7"/>
      <c r="G154" s="19"/>
      <c r="H154" s="106">
        <f>H155</f>
        <v>1000</v>
      </c>
    </row>
    <row r="155" spans="1:8" s="42" customFormat="1" ht="15">
      <c r="A155" s="2" t="s">
        <v>381</v>
      </c>
      <c r="B155" s="59" t="s">
        <v>140</v>
      </c>
      <c r="C155" s="1" t="s">
        <v>56</v>
      </c>
      <c r="D155" s="1" t="s">
        <v>411</v>
      </c>
      <c r="E155" s="1" t="s">
        <v>382</v>
      </c>
      <c r="F155" s="6"/>
      <c r="G155" s="48" t="s">
        <v>137</v>
      </c>
      <c r="H155" s="107">
        <v>1000</v>
      </c>
    </row>
    <row r="156" spans="1:8" s="42" customFormat="1" ht="30">
      <c r="A156" s="3" t="s">
        <v>417</v>
      </c>
      <c r="B156" s="58" t="s">
        <v>140</v>
      </c>
      <c r="C156" s="9" t="s">
        <v>56</v>
      </c>
      <c r="D156" s="9" t="s">
        <v>414</v>
      </c>
      <c r="E156" s="9"/>
      <c r="F156" s="7"/>
      <c r="G156" s="19"/>
      <c r="H156" s="106">
        <f>H157</f>
        <v>1000</v>
      </c>
    </row>
    <row r="157" spans="1:8" s="42" customFormat="1" ht="15">
      <c r="A157" s="3" t="s">
        <v>418</v>
      </c>
      <c r="B157" s="58" t="s">
        <v>140</v>
      </c>
      <c r="C157" s="9" t="s">
        <v>56</v>
      </c>
      <c r="D157" s="9" t="s">
        <v>415</v>
      </c>
      <c r="E157" s="9"/>
      <c r="F157" s="7"/>
      <c r="G157" s="19"/>
      <c r="H157" s="106">
        <f>H158</f>
        <v>1000</v>
      </c>
    </row>
    <row r="158" spans="1:8" s="42" customFormat="1" ht="15">
      <c r="A158" s="3" t="s">
        <v>419</v>
      </c>
      <c r="B158" s="58" t="s">
        <v>140</v>
      </c>
      <c r="C158" s="9" t="s">
        <v>56</v>
      </c>
      <c r="D158" s="9" t="s">
        <v>416</v>
      </c>
      <c r="E158" s="9"/>
      <c r="F158" s="7"/>
      <c r="G158" s="19"/>
      <c r="H158" s="106">
        <f>H159</f>
        <v>1000</v>
      </c>
    </row>
    <row r="159" spans="1:8" s="42" customFormat="1" ht="15">
      <c r="A159" s="2" t="s">
        <v>381</v>
      </c>
      <c r="B159" s="59" t="s">
        <v>140</v>
      </c>
      <c r="C159" s="1" t="s">
        <v>56</v>
      </c>
      <c r="D159" s="1" t="s">
        <v>416</v>
      </c>
      <c r="E159" s="1" t="s">
        <v>382</v>
      </c>
      <c r="F159" s="6"/>
      <c r="G159" s="48" t="s">
        <v>137</v>
      </c>
      <c r="H159" s="107">
        <v>1000</v>
      </c>
    </row>
    <row r="160" spans="1:8" s="42" customFormat="1" ht="30">
      <c r="A160" s="3" t="s">
        <v>306</v>
      </c>
      <c r="B160" s="58" t="s">
        <v>140</v>
      </c>
      <c r="C160" s="9" t="s">
        <v>56</v>
      </c>
      <c r="D160" s="9" t="s">
        <v>304</v>
      </c>
      <c r="E160" s="11"/>
      <c r="F160" s="39"/>
      <c r="G160" s="39"/>
      <c r="H160" s="106">
        <f>H161</f>
        <v>1168.5</v>
      </c>
    </row>
    <row r="161" spans="1:8" s="42" customFormat="1" ht="15">
      <c r="A161" s="3" t="s">
        <v>307</v>
      </c>
      <c r="B161" s="58" t="s">
        <v>140</v>
      </c>
      <c r="C161" s="9" t="s">
        <v>56</v>
      </c>
      <c r="D161" s="9" t="s">
        <v>305</v>
      </c>
      <c r="E161" s="11"/>
      <c r="F161" s="39"/>
      <c r="G161" s="39"/>
      <c r="H161" s="106">
        <f>H162+H164</f>
        <v>1168.5</v>
      </c>
    </row>
    <row r="162" spans="1:8" s="42" customFormat="1" ht="45">
      <c r="A162" s="3" t="s">
        <v>430</v>
      </c>
      <c r="B162" s="58" t="s">
        <v>140</v>
      </c>
      <c r="C162" s="9" t="s">
        <v>56</v>
      </c>
      <c r="D162" s="9" t="s">
        <v>311</v>
      </c>
      <c r="E162" s="11"/>
      <c r="F162" s="39"/>
      <c r="G162" s="39"/>
      <c r="H162" s="106">
        <f>H163</f>
        <v>1051.7</v>
      </c>
    </row>
    <row r="163" spans="1:8" s="42" customFormat="1" ht="63" customHeight="1">
      <c r="A163" s="2" t="s">
        <v>437</v>
      </c>
      <c r="B163" s="59" t="s">
        <v>140</v>
      </c>
      <c r="C163" s="1" t="s">
        <v>56</v>
      </c>
      <c r="D163" s="1" t="s">
        <v>311</v>
      </c>
      <c r="E163" s="1" t="s">
        <v>382</v>
      </c>
      <c r="F163" s="6"/>
      <c r="G163" s="48" t="s">
        <v>356</v>
      </c>
      <c r="H163" s="107">
        <v>1051.7</v>
      </c>
    </row>
    <row r="164" spans="1:8" s="42" customFormat="1" ht="45">
      <c r="A164" s="3" t="s">
        <v>430</v>
      </c>
      <c r="B164" s="58" t="s">
        <v>140</v>
      </c>
      <c r="C164" s="9" t="s">
        <v>56</v>
      </c>
      <c r="D164" s="9" t="s">
        <v>309</v>
      </c>
      <c r="E164" s="9"/>
      <c r="F164" s="7"/>
      <c r="G164" s="7"/>
      <c r="H164" s="106">
        <f>H165</f>
        <v>116.8</v>
      </c>
    </row>
    <row r="165" spans="1:8" s="42" customFormat="1" ht="15">
      <c r="A165" s="50" t="s">
        <v>294</v>
      </c>
      <c r="B165" s="59" t="s">
        <v>140</v>
      </c>
      <c r="C165" s="1" t="s">
        <v>56</v>
      </c>
      <c r="D165" s="1" t="s">
        <v>309</v>
      </c>
      <c r="E165" s="1" t="s">
        <v>382</v>
      </c>
      <c r="F165" s="6"/>
      <c r="G165" s="48" t="s">
        <v>145</v>
      </c>
      <c r="H165" s="107">
        <v>116.8</v>
      </c>
    </row>
    <row r="166" spans="1:8" s="42" customFormat="1" ht="35.25" customHeight="1">
      <c r="A166" s="3" t="s">
        <v>146</v>
      </c>
      <c r="B166" s="58" t="s">
        <v>140</v>
      </c>
      <c r="C166" s="9" t="s">
        <v>56</v>
      </c>
      <c r="D166" s="9" t="s">
        <v>213</v>
      </c>
      <c r="E166" s="11"/>
      <c r="F166" s="39"/>
      <c r="G166" s="39"/>
      <c r="H166" s="106">
        <f>H167+H174</f>
        <v>12581.8</v>
      </c>
    </row>
    <row r="167" spans="1:8" s="42" customFormat="1" ht="30">
      <c r="A167" s="3" t="s">
        <v>206</v>
      </c>
      <c r="B167" s="58" t="s">
        <v>140</v>
      </c>
      <c r="C167" s="9" t="s">
        <v>56</v>
      </c>
      <c r="D167" s="9" t="s">
        <v>214</v>
      </c>
      <c r="E167" s="9"/>
      <c r="F167" s="39"/>
      <c r="G167" s="39"/>
      <c r="H167" s="106">
        <f>H168</f>
        <v>2435</v>
      </c>
    </row>
    <row r="168" spans="1:8" s="42" customFormat="1" ht="15">
      <c r="A168" s="3" t="s">
        <v>212</v>
      </c>
      <c r="B168" s="58" t="s">
        <v>140</v>
      </c>
      <c r="C168" s="9" t="s">
        <v>56</v>
      </c>
      <c r="D168" s="9" t="s">
        <v>215</v>
      </c>
      <c r="E168" s="9"/>
      <c r="F168" s="39"/>
      <c r="G168" s="39"/>
      <c r="H168" s="106">
        <f>H169+H171</f>
        <v>2435</v>
      </c>
    </row>
    <row r="169" spans="1:8" s="42" customFormat="1" ht="15.75">
      <c r="A169" s="63" t="s">
        <v>208</v>
      </c>
      <c r="B169" s="58" t="s">
        <v>140</v>
      </c>
      <c r="C169" s="9" t="s">
        <v>56</v>
      </c>
      <c r="D169" s="9" t="s">
        <v>216</v>
      </c>
      <c r="E169" s="9"/>
      <c r="F169" s="7"/>
      <c r="G169" s="7"/>
      <c r="H169" s="106">
        <f>H170</f>
        <v>1580.1</v>
      </c>
    </row>
    <row r="170" spans="1:8" s="42" customFormat="1" ht="30">
      <c r="A170" s="2" t="s">
        <v>308</v>
      </c>
      <c r="B170" s="59" t="s">
        <v>140</v>
      </c>
      <c r="C170" s="1" t="s">
        <v>56</v>
      </c>
      <c r="D170" s="1" t="s">
        <v>216</v>
      </c>
      <c r="E170" s="1" t="s">
        <v>382</v>
      </c>
      <c r="F170" s="6"/>
      <c r="G170" s="48" t="s">
        <v>292</v>
      </c>
      <c r="H170" s="107">
        <v>1580.1</v>
      </c>
    </row>
    <row r="171" spans="1:8" s="42" customFormat="1" ht="15.75">
      <c r="A171" s="63" t="s">
        <v>207</v>
      </c>
      <c r="B171" s="58" t="s">
        <v>140</v>
      </c>
      <c r="C171" s="9" t="s">
        <v>56</v>
      </c>
      <c r="D171" s="9" t="s">
        <v>340</v>
      </c>
      <c r="E171" s="9"/>
      <c r="F171" s="7"/>
      <c r="G171" s="7"/>
      <c r="H171" s="106">
        <f>SUM(H172:H173)</f>
        <v>854.9</v>
      </c>
    </row>
    <row r="172" spans="1:8" s="42" customFormat="1" ht="15">
      <c r="A172" s="50" t="s">
        <v>294</v>
      </c>
      <c r="B172" s="59" t="s">
        <v>140</v>
      </c>
      <c r="C172" s="1" t="s">
        <v>56</v>
      </c>
      <c r="D172" s="1" t="s">
        <v>340</v>
      </c>
      <c r="E172" s="1" t="s">
        <v>382</v>
      </c>
      <c r="F172" s="6"/>
      <c r="G172" s="48" t="s">
        <v>145</v>
      </c>
      <c r="H172" s="107">
        <v>849</v>
      </c>
    </row>
    <row r="173" spans="1:8" s="42" customFormat="1" ht="15">
      <c r="A173" s="2" t="s">
        <v>381</v>
      </c>
      <c r="B173" s="59" t="s">
        <v>140</v>
      </c>
      <c r="C173" s="1" t="s">
        <v>56</v>
      </c>
      <c r="D173" s="1" t="s">
        <v>340</v>
      </c>
      <c r="E173" s="1" t="s">
        <v>382</v>
      </c>
      <c r="F173" s="6"/>
      <c r="G173" s="48" t="s">
        <v>137</v>
      </c>
      <c r="H173" s="107">
        <v>5.9</v>
      </c>
    </row>
    <row r="174" spans="1:8" s="42" customFormat="1" ht="47.25" customHeight="1">
      <c r="A174" s="36" t="s">
        <v>366</v>
      </c>
      <c r="B174" s="58" t="s">
        <v>140</v>
      </c>
      <c r="C174" s="9" t="s">
        <v>56</v>
      </c>
      <c r="D174" s="9" t="s">
        <v>368</v>
      </c>
      <c r="E174" s="9"/>
      <c r="F174" s="39"/>
      <c r="G174" s="39"/>
      <c r="H174" s="106">
        <f>H175</f>
        <v>10146.8</v>
      </c>
    </row>
    <row r="175" spans="1:8" s="42" customFormat="1" ht="15">
      <c r="A175" s="3" t="s">
        <v>212</v>
      </c>
      <c r="B175" s="58" t="s">
        <v>140</v>
      </c>
      <c r="C175" s="9" t="s">
        <v>56</v>
      </c>
      <c r="D175" s="9" t="s">
        <v>369</v>
      </c>
      <c r="E175" s="9"/>
      <c r="F175" s="39"/>
      <c r="G175" s="39"/>
      <c r="H175" s="106">
        <f>H176+H178</f>
        <v>10146.8</v>
      </c>
    </row>
    <row r="176" spans="1:8" s="42" customFormat="1" ht="30">
      <c r="A176" s="36" t="s">
        <v>367</v>
      </c>
      <c r="B176" s="58" t="s">
        <v>140</v>
      </c>
      <c r="C176" s="9" t="s">
        <v>56</v>
      </c>
      <c r="D176" s="9" t="s">
        <v>370</v>
      </c>
      <c r="E176" s="9"/>
      <c r="F176" s="7"/>
      <c r="G176" s="7"/>
      <c r="H176" s="106">
        <f>H177</f>
        <v>2145.1</v>
      </c>
    </row>
    <row r="177" spans="1:8" s="42" customFormat="1" ht="18.75" customHeight="1">
      <c r="A177" s="2" t="s">
        <v>293</v>
      </c>
      <c r="B177" s="59" t="s">
        <v>140</v>
      </c>
      <c r="C177" s="1" t="s">
        <v>56</v>
      </c>
      <c r="D177" s="1" t="s">
        <v>370</v>
      </c>
      <c r="E177" s="1" t="s">
        <v>382</v>
      </c>
      <c r="F177" s="6"/>
      <c r="G177" s="88" t="s">
        <v>88</v>
      </c>
      <c r="H177" s="107">
        <v>2145.1</v>
      </c>
    </row>
    <row r="178" spans="1:8" s="42" customFormat="1" ht="30">
      <c r="A178" s="36" t="s">
        <v>367</v>
      </c>
      <c r="B178" s="58" t="s">
        <v>140</v>
      </c>
      <c r="C178" s="9" t="s">
        <v>56</v>
      </c>
      <c r="D178" s="9" t="s">
        <v>371</v>
      </c>
      <c r="E178" s="9"/>
      <c r="F178" s="7"/>
      <c r="G178" s="7"/>
      <c r="H178" s="106">
        <f>H179</f>
        <v>8001.7</v>
      </c>
    </row>
    <row r="179" spans="1:8" s="89" customFormat="1" ht="30">
      <c r="A179" s="90" t="s">
        <v>476</v>
      </c>
      <c r="B179" s="91" t="s">
        <v>140</v>
      </c>
      <c r="C179" s="92" t="s">
        <v>56</v>
      </c>
      <c r="D179" s="92" t="s">
        <v>371</v>
      </c>
      <c r="E179" s="92" t="s">
        <v>382</v>
      </c>
      <c r="F179" s="93"/>
      <c r="G179" s="88" t="s">
        <v>475</v>
      </c>
      <c r="H179" s="107">
        <v>8001.7</v>
      </c>
    </row>
    <row r="180" spans="1:8" s="42" customFormat="1" ht="45">
      <c r="A180" s="3" t="s">
        <v>320</v>
      </c>
      <c r="B180" s="58" t="s">
        <v>140</v>
      </c>
      <c r="C180" s="9" t="s">
        <v>56</v>
      </c>
      <c r="D180" s="8" t="s">
        <v>313</v>
      </c>
      <c r="E180" s="9"/>
      <c r="F180" s="7"/>
      <c r="G180" s="7"/>
      <c r="H180" s="106">
        <f>H181</f>
        <v>36957.4</v>
      </c>
    </row>
    <row r="181" spans="1:8" s="42" customFormat="1" ht="30">
      <c r="A181" s="3" t="s">
        <v>331</v>
      </c>
      <c r="B181" s="58" t="s">
        <v>140</v>
      </c>
      <c r="C181" s="9" t="s">
        <v>56</v>
      </c>
      <c r="D181" s="8" t="s">
        <v>314</v>
      </c>
      <c r="E181" s="9"/>
      <c r="F181" s="7"/>
      <c r="G181" s="7"/>
      <c r="H181" s="106">
        <f>H182</f>
        <v>36957.4</v>
      </c>
    </row>
    <row r="182" spans="1:8" s="42" customFormat="1" ht="15">
      <c r="A182" s="3" t="s">
        <v>332</v>
      </c>
      <c r="B182" s="58" t="s">
        <v>140</v>
      </c>
      <c r="C182" s="9" t="s">
        <v>56</v>
      </c>
      <c r="D182" s="8" t="s">
        <v>315</v>
      </c>
      <c r="E182" s="9"/>
      <c r="F182" s="7"/>
      <c r="G182" s="7"/>
      <c r="H182" s="106">
        <f>H183</f>
        <v>36957.4</v>
      </c>
    </row>
    <row r="183" spans="1:8" s="42" customFormat="1" ht="30">
      <c r="A183" s="36" t="s">
        <v>333</v>
      </c>
      <c r="B183" s="58" t="s">
        <v>140</v>
      </c>
      <c r="C183" s="9" t="s">
        <v>56</v>
      </c>
      <c r="D183" s="9" t="s">
        <v>334</v>
      </c>
      <c r="E183" s="9"/>
      <c r="F183" s="7"/>
      <c r="G183" s="7"/>
      <c r="H183" s="106">
        <f>H184</f>
        <v>36957.4</v>
      </c>
    </row>
    <row r="184" spans="1:9" s="42" customFormat="1" ht="15.75">
      <c r="A184" s="2" t="s">
        <v>386</v>
      </c>
      <c r="B184" s="59" t="s">
        <v>140</v>
      </c>
      <c r="C184" s="1" t="s">
        <v>56</v>
      </c>
      <c r="D184" s="1" t="s">
        <v>334</v>
      </c>
      <c r="E184" s="1" t="s">
        <v>385</v>
      </c>
      <c r="F184" s="4"/>
      <c r="G184" s="48" t="s">
        <v>137</v>
      </c>
      <c r="H184" s="107">
        <v>36957.4</v>
      </c>
      <c r="I184" s="73"/>
    </row>
    <row r="185" spans="1:8" ht="15">
      <c r="A185" s="3" t="s">
        <v>401</v>
      </c>
      <c r="B185" s="58" t="s">
        <v>140</v>
      </c>
      <c r="C185" s="9" t="s">
        <v>56</v>
      </c>
      <c r="D185" s="8" t="s">
        <v>158</v>
      </c>
      <c r="E185" s="11"/>
      <c r="F185" s="39"/>
      <c r="G185" s="39"/>
      <c r="H185" s="106">
        <f>H186</f>
        <v>15791.399999999998</v>
      </c>
    </row>
    <row r="186" spans="1:8" ht="15">
      <c r="A186" s="28" t="s">
        <v>402</v>
      </c>
      <c r="B186" s="58" t="s">
        <v>140</v>
      </c>
      <c r="C186" s="9" t="s">
        <v>56</v>
      </c>
      <c r="D186" s="8" t="s">
        <v>159</v>
      </c>
      <c r="E186" s="11"/>
      <c r="F186" s="39"/>
      <c r="G186" s="39"/>
      <c r="H186" s="106">
        <f>H187</f>
        <v>15791.399999999998</v>
      </c>
    </row>
    <row r="187" spans="1:8" ht="15">
      <c r="A187" s="28" t="s">
        <v>402</v>
      </c>
      <c r="B187" s="58" t="s">
        <v>140</v>
      </c>
      <c r="C187" s="9" t="s">
        <v>56</v>
      </c>
      <c r="D187" s="8" t="s">
        <v>160</v>
      </c>
      <c r="E187" s="11"/>
      <c r="F187" s="39"/>
      <c r="G187" s="39"/>
      <c r="H187" s="106">
        <f>H188+H191+H194+H196+H198</f>
        <v>15791.399999999998</v>
      </c>
    </row>
    <row r="188" spans="1:8" ht="33.75" customHeight="1">
      <c r="A188" s="3" t="s">
        <v>204</v>
      </c>
      <c r="B188" s="58" t="s">
        <v>140</v>
      </c>
      <c r="C188" s="9" t="s">
        <v>56</v>
      </c>
      <c r="D188" s="9" t="s">
        <v>197</v>
      </c>
      <c r="E188" s="11"/>
      <c r="F188" s="39"/>
      <c r="G188" s="39"/>
      <c r="H188" s="106">
        <f>SUM(H189:H190)</f>
        <v>3563.3</v>
      </c>
    </row>
    <row r="189" spans="1:8" ht="21" customHeight="1">
      <c r="A189" s="2" t="s">
        <v>435</v>
      </c>
      <c r="B189" s="59" t="s">
        <v>140</v>
      </c>
      <c r="C189" s="1" t="s">
        <v>56</v>
      </c>
      <c r="D189" s="1" t="s">
        <v>197</v>
      </c>
      <c r="E189" s="1" t="s">
        <v>382</v>
      </c>
      <c r="F189" s="6"/>
      <c r="G189" s="48" t="s">
        <v>137</v>
      </c>
      <c r="H189" s="107">
        <v>1783.3</v>
      </c>
    </row>
    <row r="190" spans="1:9" ht="30">
      <c r="A190" s="2" t="s">
        <v>482</v>
      </c>
      <c r="B190" s="59" t="s">
        <v>140</v>
      </c>
      <c r="C190" s="1" t="s">
        <v>56</v>
      </c>
      <c r="D190" s="1" t="s">
        <v>197</v>
      </c>
      <c r="E190" s="1" t="s">
        <v>382</v>
      </c>
      <c r="F190" s="6"/>
      <c r="G190" s="48" t="s">
        <v>377</v>
      </c>
      <c r="H190" s="107">
        <v>1780</v>
      </c>
      <c r="I190" s="71"/>
    </row>
    <row r="191" spans="1:8" ht="30">
      <c r="A191" s="3" t="s">
        <v>205</v>
      </c>
      <c r="B191" s="58" t="s">
        <v>140</v>
      </c>
      <c r="C191" s="9" t="s">
        <v>56</v>
      </c>
      <c r="D191" s="9" t="s">
        <v>198</v>
      </c>
      <c r="E191" s="11"/>
      <c r="F191" s="39"/>
      <c r="G191" s="39"/>
      <c r="H191" s="106">
        <f>H192+H193</f>
        <v>9728.3</v>
      </c>
    </row>
    <row r="192" spans="1:11" ht="15">
      <c r="A192" s="2" t="s">
        <v>435</v>
      </c>
      <c r="B192" s="59" t="s">
        <v>140</v>
      </c>
      <c r="C192" s="1" t="s">
        <v>56</v>
      </c>
      <c r="D192" s="1" t="s">
        <v>198</v>
      </c>
      <c r="E192" s="1" t="s">
        <v>382</v>
      </c>
      <c r="F192" s="6"/>
      <c r="G192" s="48" t="s">
        <v>137</v>
      </c>
      <c r="H192" s="107">
        <v>7219.5</v>
      </c>
      <c r="I192" s="70"/>
      <c r="J192" s="69"/>
      <c r="K192" s="71"/>
    </row>
    <row r="193" spans="1:8" ht="15">
      <c r="A193" s="2" t="s">
        <v>293</v>
      </c>
      <c r="B193" s="59" t="s">
        <v>140</v>
      </c>
      <c r="C193" s="1" t="s">
        <v>56</v>
      </c>
      <c r="D193" s="1" t="s">
        <v>198</v>
      </c>
      <c r="E193" s="1" t="s">
        <v>382</v>
      </c>
      <c r="F193" s="6"/>
      <c r="G193" s="48" t="s">
        <v>88</v>
      </c>
      <c r="H193" s="107">
        <v>2508.8</v>
      </c>
    </row>
    <row r="194" spans="1:8" ht="45" hidden="1">
      <c r="A194" s="3" t="s">
        <v>361</v>
      </c>
      <c r="B194" s="58" t="s">
        <v>140</v>
      </c>
      <c r="C194" s="9" t="s">
        <v>56</v>
      </c>
      <c r="D194" s="9" t="s">
        <v>357</v>
      </c>
      <c r="E194" s="11"/>
      <c r="F194" s="39"/>
      <c r="G194" s="39"/>
      <c r="H194" s="106">
        <f>H195</f>
        <v>0</v>
      </c>
    </row>
    <row r="195" spans="1:8" ht="30" hidden="1">
      <c r="A195" s="2" t="s">
        <v>361</v>
      </c>
      <c r="B195" s="60" t="s">
        <v>140</v>
      </c>
      <c r="C195" s="11" t="s">
        <v>56</v>
      </c>
      <c r="D195" s="11" t="s">
        <v>357</v>
      </c>
      <c r="E195" s="11" t="s">
        <v>382</v>
      </c>
      <c r="F195" s="39"/>
      <c r="G195" s="52" t="s">
        <v>359</v>
      </c>
      <c r="H195" s="113">
        <v>0</v>
      </c>
    </row>
    <row r="196" spans="1:8" ht="34.5" customHeight="1" hidden="1">
      <c r="A196" s="3" t="s">
        <v>362</v>
      </c>
      <c r="B196" s="58" t="s">
        <v>140</v>
      </c>
      <c r="C196" s="9" t="s">
        <v>56</v>
      </c>
      <c r="D196" s="9" t="s">
        <v>358</v>
      </c>
      <c r="E196" s="11"/>
      <c r="F196" s="39"/>
      <c r="G196" s="39"/>
      <c r="H196" s="106">
        <f>H197</f>
        <v>0</v>
      </c>
    </row>
    <row r="197" spans="1:8" ht="30" hidden="1">
      <c r="A197" s="2" t="s">
        <v>363</v>
      </c>
      <c r="B197" s="60" t="s">
        <v>140</v>
      </c>
      <c r="C197" s="11" t="s">
        <v>56</v>
      </c>
      <c r="D197" s="11" t="s">
        <v>358</v>
      </c>
      <c r="E197" s="11" t="s">
        <v>382</v>
      </c>
      <c r="F197" s="39"/>
      <c r="G197" s="52" t="s">
        <v>360</v>
      </c>
      <c r="H197" s="113">
        <v>0</v>
      </c>
    </row>
    <row r="198" spans="1:8" ht="45">
      <c r="A198" s="3" t="s">
        <v>403</v>
      </c>
      <c r="B198" s="58" t="s">
        <v>140</v>
      </c>
      <c r="C198" s="9" t="s">
        <v>56</v>
      </c>
      <c r="D198" s="9" t="s">
        <v>221</v>
      </c>
      <c r="E198" s="11"/>
      <c r="F198" s="39"/>
      <c r="G198" s="39"/>
      <c r="H198" s="106">
        <f>H199</f>
        <v>2499.8</v>
      </c>
    </row>
    <row r="199" spans="1:8" ht="15">
      <c r="A199" s="2" t="s">
        <v>399</v>
      </c>
      <c r="B199" s="59" t="s">
        <v>140</v>
      </c>
      <c r="C199" s="1" t="s">
        <v>56</v>
      </c>
      <c r="D199" s="1" t="s">
        <v>221</v>
      </c>
      <c r="E199" s="1" t="s">
        <v>398</v>
      </c>
      <c r="F199" s="6"/>
      <c r="G199" s="48" t="s">
        <v>137</v>
      </c>
      <c r="H199" s="107">
        <v>2499.8</v>
      </c>
    </row>
    <row r="200" spans="1:8" ht="15">
      <c r="A200" s="3" t="s">
        <v>9</v>
      </c>
      <c r="B200" s="58" t="s">
        <v>140</v>
      </c>
      <c r="C200" s="9" t="s">
        <v>36</v>
      </c>
      <c r="D200" s="9" t="s">
        <v>41</v>
      </c>
      <c r="E200" s="9" t="s">
        <v>41</v>
      </c>
      <c r="F200" s="7" t="e">
        <f>F201+#REF!</f>
        <v>#REF!</v>
      </c>
      <c r="G200" s="7"/>
      <c r="H200" s="106">
        <f>H201+H206</f>
        <v>8064</v>
      </c>
    </row>
    <row r="201" spans="1:8" ht="30">
      <c r="A201" s="30" t="s">
        <v>116</v>
      </c>
      <c r="B201" s="58" t="s">
        <v>140</v>
      </c>
      <c r="C201" s="9" t="s">
        <v>36</v>
      </c>
      <c r="D201" s="8" t="s">
        <v>188</v>
      </c>
      <c r="E201" s="9" t="s">
        <v>41</v>
      </c>
      <c r="F201" s="7" t="e">
        <f>F202</f>
        <v>#REF!</v>
      </c>
      <c r="G201" s="7"/>
      <c r="H201" s="106">
        <f>H202</f>
        <v>752</v>
      </c>
    </row>
    <row r="202" spans="1:8" ht="18.75" customHeight="1">
      <c r="A202" s="34" t="s">
        <v>209</v>
      </c>
      <c r="B202" s="58" t="s">
        <v>140</v>
      </c>
      <c r="C202" s="8" t="s">
        <v>36</v>
      </c>
      <c r="D202" s="8" t="s">
        <v>218</v>
      </c>
      <c r="E202" s="55"/>
      <c r="F202" s="53" t="e">
        <f>#REF!</f>
        <v>#REF!</v>
      </c>
      <c r="G202" s="53"/>
      <c r="H202" s="108">
        <f>H203</f>
        <v>752</v>
      </c>
    </row>
    <row r="203" spans="1:8" ht="31.5" customHeight="1">
      <c r="A203" s="34" t="s">
        <v>217</v>
      </c>
      <c r="B203" s="58" t="s">
        <v>140</v>
      </c>
      <c r="C203" s="8" t="s">
        <v>36</v>
      </c>
      <c r="D203" s="8" t="s">
        <v>219</v>
      </c>
      <c r="E203" s="55"/>
      <c r="F203" s="53"/>
      <c r="G203" s="53"/>
      <c r="H203" s="108">
        <f>H204</f>
        <v>752</v>
      </c>
    </row>
    <row r="204" spans="1:8" ht="31.5" customHeight="1">
      <c r="A204" s="64" t="s">
        <v>210</v>
      </c>
      <c r="B204" s="58" t="s">
        <v>140</v>
      </c>
      <c r="C204" s="9" t="s">
        <v>36</v>
      </c>
      <c r="D204" s="9" t="s">
        <v>220</v>
      </c>
      <c r="E204" s="8"/>
      <c r="F204" s="53"/>
      <c r="G204" s="53"/>
      <c r="H204" s="108">
        <f>H205</f>
        <v>752</v>
      </c>
    </row>
    <row r="205" spans="1:8" ht="23.25" customHeight="1">
      <c r="A205" s="35" t="s">
        <v>386</v>
      </c>
      <c r="B205" s="59" t="s">
        <v>140</v>
      </c>
      <c r="C205" s="18" t="s">
        <v>36</v>
      </c>
      <c r="D205" s="18" t="s">
        <v>220</v>
      </c>
      <c r="E205" s="18" t="s">
        <v>385</v>
      </c>
      <c r="F205" s="5"/>
      <c r="G205" s="48" t="s">
        <v>137</v>
      </c>
      <c r="H205" s="111">
        <v>752</v>
      </c>
    </row>
    <row r="206" spans="1:8" ht="15">
      <c r="A206" s="3" t="s">
        <v>96</v>
      </c>
      <c r="B206" s="58" t="s">
        <v>140</v>
      </c>
      <c r="C206" s="9" t="s">
        <v>36</v>
      </c>
      <c r="D206" s="8" t="s">
        <v>158</v>
      </c>
      <c r="E206" s="11"/>
      <c r="F206" s="39"/>
      <c r="G206" s="39"/>
      <c r="H206" s="106">
        <f>H207</f>
        <v>7312</v>
      </c>
    </row>
    <row r="207" spans="1:8" ht="15">
      <c r="A207" s="28" t="s">
        <v>97</v>
      </c>
      <c r="B207" s="58" t="s">
        <v>140</v>
      </c>
      <c r="C207" s="9" t="s">
        <v>36</v>
      </c>
      <c r="D207" s="8" t="s">
        <v>159</v>
      </c>
      <c r="E207" s="11"/>
      <c r="F207" s="39"/>
      <c r="G207" s="39"/>
      <c r="H207" s="106">
        <f>H208</f>
        <v>7312</v>
      </c>
    </row>
    <row r="208" spans="1:8" ht="15">
      <c r="A208" s="28" t="s">
        <v>97</v>
      </c>
      <c r="B208" s="58" t="s">
        <v>140</v>
      </c>
      <c r="C208" s="9" t="s">
        <v>36</v>
      </c>
      <c r="D208" s="8" t="s">
        <v>160</v>
      </c>
      <c r="E208" s="11"/>
      <c r="F208" s="39"/>
      <c r="G208" s="39"/>
      <c r="H208" s="106">
        <f>H209+H211+H213</f>
        <v>7312</v>
      </c>
    </row>
    <row r="209" spans="1:8" ht="15">
      <c r="A209" s="3" t="s">
        <v>211</v>
      </c>
      <c r="B209" s="58" t="s">
        <v>140</v>
      </c>
      <c r="C209" s="9" t="s">
        <v>36</v>
      </c>
      <c r="D209" s="9" t="s">
        <v>222</v>
      </c>
      <c r="E209" s="11"/>
      <c r="F209" s="7">
        <f>F210</f>
        <v>6437.8</v>
      </c>
      <c r="G209" s="7"/>
      <c r="H209" s="106">
        <f>H210</f>
        <v>6112</v>
      </c>
    </row>
    <row r="210" spans="1:8" ht="15.75" customHeight="1">
      <c r="A210" s="2" t="s">
        <v>381</v>
      </c>
      <c r="B210" s="59" t="s">
        <v>140</v>
      </c>
      <c r="C210" s="1" t="s">
        <v>36</v>
      </c>
      <c r="D210" s="1" t="s">
        <v>222</v>
      </c>
      <c r="E210" s="1" t="s">
        <v>382</v>
      </c>
      <c r="F210" s="6">
        <v>6437.8</v>
      </c>
      <c r="G210" s="48" t="s">
        <v>137</v>
      </c>
      <c r="H210" s="107">
        <v>6112</v>
      </c>
    </row>
    <row r="211" spans="1:8" ht="31.5" customHeight="1">
      <c r="A211" s="36" t="s">
        <v>474</v>
      </c>
      <c r="B211" s="58" t="s">
        <v>140</v>
      </c>
      <c r="C211" s="9" t="s">
        <v>36</v>
      </c>
      <c r="D211" s="9" t="s">
        <v>373</v>
      </c>
      <c r="E211" s="11"/>
      <c r="F211" s="39"/>
      <c r="G211" s="39"/>
      <c r="H211" s="106">
        <f>H212</f>
        <v>300</v>
      </c>
    </row>
    <row r="212" spans="1:8" ht="15">
      <c r="A212" s="2" t="s">
        <v>399</v>
      </c>
      <c r="B212" s="59" t="s">
        <v>140</v>
      </c>
      <c r="C212" s="1" t="s">
        <v>36</v>
      </c>
      <c r="D212" s="1" t="s">
        <v>373</v>
      </c>
      <c r="E212" s="1" t="s">
        <v>398</v>
      </c>
      <c r="F212" s="6"/>
      <c r="G212" s="48" t="s">
        <v>137</v>
      </c>
      <c r="H212" s="107">
        <v>300</v>
      </c>
    </row>
    <row r="213" spans="1:8" ht="48" customHeight="1">
      <c r="A213" s="3" t="s">
        <v>400</v>
      </c>
      <c r="B213" s="58" t="s">
        <v>140</v>
      </c>
      <c r="C213" s="9" t="s">
        <v>36</v>
      </c>
      <c r="D213" s="9" t="s">
        <v>420</v>
      </c>
      <c r="E213" s="11"/>
      <c r="F213" s="39"/>
      <c r="G213" s="39"/>
      <c r="H213" s="106">
        <f>H214</f>
        <v>900</v>
      </c>
    </row>
    <row r="214" spans="1:8" ht="15">
      <c r="A214" s="2" t="s">
        <v>399</v>
      </c>
      <c r="B214" s="59" t="s">
        <v>140</v>
      </c>
      <c r="C214" s="1" t="s">
        <v>36</v>
      </c>
      <c r="D214" s="1" t="s">
        <v>420</v>
      </c>
      <c r="E214" s="1" t="s">
        <v>398</v>
      </c>
      <c r="F214" s="6"/>
      <c r="G214" s="48" t="s">
        <v>137</v>
      </c>
      <c r="H214" s="107">
        <v>900</v>
      </c>
    </row>
    <row r="215" spans="1:8" s="12" customFormat="1" ht="15">
      <c r="A215" s="3" t="s">
        <v>22</v>
      </c>
      <c r="B215" s="58" t="s">
        <v>140</v>
      </c>
      <c r="C215" s="9" t="s">
        <v>23</v>
      </c>
      <c r="D215" s="9" t="s">
        <v>41</v>
      </c>
      <c r="E215" s="9" t="s">
        <v>41</v>
      </c>
      <c r="F215" s="7" t="e">
        <f>F216+F231+F277</f>
        <v>#REF!</v>
      </c>
      <c r="G215" s="7"/>
      <c r="H215" s="106">
        <f>H216+H231+H277+H338</f>
        <v>130078</v>
      </c>
    </row>
    <row r="216" spans="1:8" ht="15">
      <c r="A216" s="3" t="s">
        <v>24</v>
      </c>
      <c r="B216" s="58" t="s">
        <v>140</v>
      </c>
      <c r="C216" s="9" t="s">
        <v>25</v>
      </c>
      <c r="D216" s="9" t="s">
        <v>41</v>
      </c>
      <c r="E216" s="9" t="s">
        <v>41</v>
      </c>
      <c r="F216" s="7" t="e">
        <f>F222+#REF!</f>
        <v>#REF!</v>
      </c>
      <c r="G216" s="7"/>
      <c r="H216" s="106">
        <f>H217+H222</f>
        <v>8213.5</v>
      </c>
    </row>
    <row r="217" spans="1:8" ht="45">
      <c r="A217" s="3" t="s">
        <v>464</v>
      </c>
      <c r="B217" s="78" t="s">
        <v>140</v>
      </c>
      <c r="C217" s="79" t="s">
        <v>25</v>
      </c>
      <c r="D217" s="102" t="s">
        <v>468</v>
      </c>
      <c r="E217" s="9"/>
      <c r="F217" s="7"/>
      <c r="G217" s="7"/>
      <c r="H217" s="106">
        <f>H218</f>
        <v>100</v>
      </c>
    </row>
    <row r="218" spans="1:8" ht="30">
      <c r="A218" s="65" t="s">
        <v>498</v>
      </c>
      <c r="B218" s="78" t="s">
        <v>140</v>
      </c>
      <c r="C218" s="79" t="s">
        <v>25</v>
      </c>
      <c r="D218" s="102" t="s">
        <v>497</v>
      </c>
      <c r="E218" s="79"/>
      <c r="F218" s="7"/>
      <c r="G218" s="7"/>
      <c r="H218" s="106">
        <f>H219</f>
        <v>100</v>
      </c>
    </row>
    <row r="219" spans="1:8" ht="30">
      <c r="A219" s="3" t="s">
        <v>500</v>
      </c>
      <c r="B219" s="78" t="s">
        <v>140</v>
      </c>
      <c r="C219" s="79" t="s">
        <v>25</v>
      </c>
      <c r="D219" s="102" t="s">
        <v>499</v>
      </c>
      <c r="E219" s="79"/>
      <c r="F219" s="7"/>
      <c r="G219" s="7"/>
      <c r="H219" s="106">
        <f>H220</f>
        <v>100</v>
      </c>
    </row>
    <row r="220" spans="1:8" ht="30">
      <c r="A220" s="3" t="s">
        <v>501</v>
      </c>
      <c r="B220" s="78" t="s">
        <v>140</v>
      </c>
      <c r="C220" s="79" t="s">
        <v>25</v>
      </c>
      <c r="D220" s="102" t="s">
        <v>496</v>
      </c>
      <c r="E220" s="79"/>
      <c r="F220" s="7"/>
      <c r="G220" s="7"/>
      <c r="H220" s="106">
        <f>H221</f>
        <v>100</v>
      </c>
    </row>
    <row r="221" spans="1:8" ht="15">
      <c r="A221" s="2" t="s">
        <v>381</v>
      </c>
      <c r="B221" s="103" t="s">
        <v>140</v>
      </c>
      <c r="C221" s="92" t="s">
        <v>25</v>
      </c>
      <c r="D221" s="92" t="s">
        <v>496</v>
      </c>
      <c r="E221" s="92" t="s">
        <v>382</v>
      </c>
      <c r="F221" s="101"/>
      <c r="G221" s="48" t="s">
        <v>137</v>
      </c>
      <c r="H221" s="107">
        <v>100</v>
      </c>
    </row>
    <row r="222" spans="1:8" ht="15">
      <c r="A222" s="3" t="s">
        <v>401</v>
      </c>
      <c r="B222" s="58" t="s">
        <v>140</v>
      </c>
      <c r="C222" s="9" t="s">
        <v>25</v>
      </c>
      <c r="D222" s="8" t="s">
        <v>158</v>
      </c>
      <c r="E222" s="13"/>
      <c r="F222" s="7" t="e">
        <f>F227+F223</f>
        <v>#REF!</v>
      </c>
      <c r="G222" s="7"/>
      <c r="H222" s="106">
        <f>H223</f>
        <v>8113.5</v>
      </c>
    </row>
    <row r="223" spans="1:8" ht="15">
      <c r="A223" s="28" t="s">
        <v>402</v>
      </c>
      <c r="B223" s="58" t="s">
        <v>140</v>
      </c>
      <c r="C223" s="9" t="s">
        <v>25</v>
      </c>
      <c r="D223" s="8" t="s">
        <v>159</v>
      </c>
      <c r="E223" s="13"/>
      <c r="F223" s="7" t="e">
        <f>#REF!+#REF!</f>
        <v>#REF!</v>
      </c>
      <c r="G223" s="7"/>
      <c r="H223" s="106">
        <f>H224</f>
        <v>8113.5</v>
      </c>
    </row>
    <row r="224" spans="1:8" ht="15">
      <c r="A224" s="28" t="s">
        <v>402</v>
      </c>
      <c r="B224" s="58" t="s">
        <v>140</v>
      </c>
      <c r="C224" s="9" t="s">
        <v>25</v>
      </c>
      <c r="D224" s="8" t="s">
        <v>160</v>
      </c>
      <c r="E224" s="13"/>
      <c r="F224" s="7"/>
      <c r="G224" s="7"/>
      <c r="H224" s="106">
        <f>H225+H227+H229</f>
        <v>8113.5</v>
      </c>
    </row>
    <row r="225" spans="1:8" ht="19.5" customHeight="1">
      <c r="A225" s="3" t="s">
        <v>301</v>
      </c>
      <c r="B225" s="58" t="s">
        <v>140</v>
      </c>
      <c r="C225" s="9" t="s">
        <v>25</v>
      </c>
      <c r="D225" s="9" t="s">
        <v>299</v>
      </c>
      <c r="E225" s="11"/>
      <c r="F225" s="7" t="e">
        <f>F229+F227</f>
        <v>#REF!</v>
      </c>
      <c r="G225" s="7"/>
      <c r="H225" s="106">
        <f>H226</f>
        <v>250</v>
      </c>
    </row>
    <row r="226" spans="1:8" ht="33" customHeight="1">
      <c r="A226" s="2" t="s">
        <v>4</v>
      </c>
      <c r="B226" s="59" t="s">
        <v>140</v>
      </c>
      <c r="C226" s="1" t="s">
        <v>25</v>
      </c>
      <c r="D226" s="1" t="s">
        <v>299</v>
      </c>
      <c r="E226" s="1" t="s">
        <v>3</v>
      </c>
      <c r="F226" s="6">
        <v>1070</v>
      </c>
      <c r="G226" s="48" t="s">
        <v>137</v>
      </c>
      <c r="H226" s="107">
        <v>250</v>
      </c>
    </row>
    <row r="227" spans="1:8" ht="21" customHeight="1">
      <c r="A227" s="3" t="s">
        <v>223</v>
      </c>
      <c r="B227" s="58" t="s">
        <v>140</v>
      </c>
      <c r="C227" s="9" t="s">
        <v>25</v>
      </c>
      <c r="D227" s="9" t="s">
        <v>240</v>
      </c>
      <c r="E227" s="37"/>
      <c r="F227" s="7" t="e">
        <f>#REF!</f>
        <v>#REF!</v>
      </c>
      <c r="G227" s="7"/>
      <c r="H227" s="106">
        <f>H228</f>
        <v>7863.5</v>
      </c>
    </row>
    <row r="228" spans="1:10" ht="17.25" customHeight="1">
      <c r="A228" s="2" t="s">
        <v>381</v>
      </c>
      <c r="B228" s="59" t="s">
        <v>140</v>
      </c>
      <c r="C228" s="1" t="s">
        <v>25</v>
      </c>
      <c r="D228" s="1" t="s">
        <v>240</v>
      </c>
      <c r="E228" s="1" t="s">
        <v>382</v>
      </c>
      <c r="F228" s="6">
        <v>17505.5</v>
      </c>
      <c r="G228" s="48" t="s">
        <v>137</v>
      </c>
      <c r="H228" s="107">
        <v>7863.5</v>
      </c>
      <c r="I228" s="71"/>
      <c r="J228" s="71"/>
    </row>
    <row r="229" spans="1:8" ht="20.25" customHeight="1" hidden="1">
      <c r="A229" s="3" t="s">
        <v>224</v>
      </c>
      <c r="B229" s="58" t="s">
        <v>140</v>
      </c>
      <c r="C229" s="9" t="s">
        <v>25</v>
      </c>
      <c r="D229" s="9" t="s">
        <v>339</v>
      </c>
      <c r="E229" s="37"/>
      <c r="F229" s="7" t="e">
        <f>#REF!</f>
        <v>#REF!</v>
      </c>
      <c r="G229" s="7"/>
      <c r="H229" s="106">
        <f>H230</f>
        <v>0</v>
      </c>
    </row>
    <row r="230" spans="1:8" ht="30.75" customHeight="1" hidden="1">
      <c r="A230" s="2" t="s">
        <v>6</v>
      </c>
      <c r="B230" s="60" t="s">
        <v>140</v>
      </c>
      <c r="C230" s="11" t="s">
        <v>25</v>
      </c>
      <c r="D230" s="11" t="s">
        <v>339</v>
      </c>
      <c r="E230" s="11" t="s">
        <v>5</v>
      </c>
      <c r="F230" s="39">
        <v>17505.5</v>
      </c>
      <c r="G230" s="52" t="s">
        <v>145</v>
      </c>
      <c r="H230" s="113">
        <v>0</v>
      </c>
    </row>
    <row r="231" spans="1:8" s="12" customFormat="1" ht="15">
      <c r="A231" s="3" t="s">
        <v>26</v>
      </c>
      <c r="B231" s="58" t="s">
        <v>140</v>
      </c>
      <c r="C231" s="9" t="s">
        <v>27</v>
      </c>
      <c r="D231" s="9" t="s">
        <v>41</v>
      </c>
      <c r="E231" s="9" t="s">
        <v>41</v>
      </c>
      <c r="F231" s="7" t="e">
        <f>#REF!+F252</f>
        <v>#REF!</v>
      </c>
      <c r="G231" s="19"/>
      <c r="H231" s="106">
        <f>H232+H243+H248+H252</f>
        <v>36695.3</v>
      </c>
    </row>
    <row r="232" spans="1:8" s="12" customFormat="1" ht="45">
      <c r="A232" s="65" t="s">
        <v>457</v>
      </c>
      <c r="B232" s="58" t="s">
        <v>140</v>
      </c>
      <c r="C232" s="9" t="s">
        <v>27</v>
      </c>
      <c r="D232" s="8" t="s">
        <v>449</v>
      </c>
      <c r="E232" s="9"/>
      <c r="F232" s="7"/>
      <c r="G232" s="19"/>
      <c r="H232" s="106">
        <f>H233+H239</f>
        <v>30920</v>
      </c>
    </row>
    <row r="233" spans="1:8" s="12" customFormat="1" ht="33" customHeight="1">
      <c r="A233" s="65" t="s">
        <v>458</v>
      </c>
      <c r="B233" s="58" t="s">
        <v>140</v>
      </c>
      <c r="C233" s="9" t="s">
        <v>27</v>
      </c>
      <c r="D233" s="8" t="s">
        <v>450</v>
      </c>
      <c r="E233" s="9"/>
      <c r="F233" s="7"/>
      <c r="G233" s="19"/>
      <c r="H233" s="106">
        <f>H234</f>
        <v>30000</v>
      </c>
    </row>
    <row r="234" spans="1:8" s="12" customFormat="1" ht="30.75" customHeight="1">
      <c r="A234" s="65" t="s">
        <v>459</v>
      </c>
      <c r="B234" s="58" t="s">
        <v>140</v>
      </c>
      <c r="C234" s="9" t="s">
        <v>27</v>
      </c>
      <c r="D234" s="8" t="s">
        <v>451</v>
      </c>
      <c r="E234" s="9"/>
      <c r="F234" s="7"/>
      <c r="G234" s="19"/>
      <c r="H234" s="106">
        <f>H235+H237</f>
        <v>30000</v>
      </c>
    </row>
    <row r="235" spans="1:8" s="12" customFormat="1" ht="30.75" customHeight="1">
      <c r="A235" s="65" t="s">
        <v>463</v>
      </c>
      <c r="B235" s="58" t="s">
        <v>140</v>
      </c>
      <c r="C235" s="9" t="s">
        <v>27</v>
      </c>
      <c r="D235" s="8" t="s">
        <v>481</v>
      </c>
      <c r="E235" s="9"/>
      <c r="F235" s="7"/>
      <c r="G235" s="19"/>
      <c r="H235" s="106">
        <f>H236</f>
        <v>27893.6</v>
      </c>
    </row>
    <row r="236" spans="1:8" s="12" customFormat="1" ht="30.75" customHeight="1">
      <c r="A236" s="98" t="s">
        <v>440</v>
      </c>
      <c r="B236" s="96" t="s">
        <v>140</v>
      </c>
      <c r="C236" s="1" t="s">
        <v>27</v>
      </c>
      <c r="D236" s="18" t="s">
        <v>481</v>
      </c>
      <c r="E236" s="1" t="s">
        <v>398</v>
      </c>
      <c r="F236" s="6"/>
      <c r="G236" s="97" t="s">
        <v>436</v>
      </c>
      <c r="H236" s="107">
        <v>27893.6</v>
      </c>
    </row>
    <row r="237" spans="1:8" s="12" customFormat="1" ht="30">
      <c r="A237" s="65" t="s">
        <v>463</v>
      </c>
      <c r="B237" s="58" t="s">
        <v>140</v>
      </c>
      <c r="C237" s="9" t="s">
        <v>27</v>
      </c>
      <c r="D237" s="8" t="s">
        <v>452</v>
      </c>
      <c r="E237" s="9"/>
      <c r="F237" s="7"/>
      <c r="G237" s="19"/>
      <c r="H237" s="106">
        <f>H238</f>
        <v>2106.4</v>
      </c>
    </row>
    <row r="238" spans="1:8" s="12" customFormat="1" ht="15">
      <c r="A238" s="98" t="s">
        <v>294</v>
      </c>
      <c r="B238" s="59" t="s">
        <v>140</v>
      </c>
      <c r="C238" s="1" t="s">
        <v>27</v>
      </c>
      <c r="D238" s="18" t="s">
        <v>452</v>
      </c>
      <c r="E238" s="1" t="s">
        <v>398</v>
      </c>
      <c r="F238" s="6"/>
      <c r="G238" s="88" t="s">
        <v>145</v>
      </c>
      <c r="H238" s="107">
        <v>2106.4</v>
      </c>
    </row>
    <row r="239" spans="1:8" s="12" customFormat="1" ht="30">
      <c r="A239" s="65" t="s">
        <v>456</v>
      </c>
      <c r="B239" s="58" t="s">
        <v>140</v>
      </c>
      <c r="C239" s="9" t="s">
        <v>27</v>
      </c>
      <c r="D239" s="8" t="s">
        <v>453</v>
      </c>
      <c r="E239" s="9"/>
      <c r="F239" s="7"/>
      <c r="G239" s="94"/>
      <c r="H239" s="106">
        <f>H240</f>
        <v>920</v>
      </c>
    </row>
    <row r="240" spans="1:8" s="12" customFormat="1" ht="45">
      <c r="A240" s="65" t="s">
        <v>460</v>
      </c>
      <c r="B240" s="58" t="s">
        <v>140</v>
      </c>
      <c r="C240" s="9" t="s">
        <v>27</v>
      </c>
      <c r="D240" s="8" t="s">
        <v>454</v>
      </c>
      <c r="E240" s="9"/>
      <c r="F240" s="7"/>
      <c r="G240" s="94"/>
      <c r="H240" s="106">
        <f>H241</f>
        <v>920</v>
      </c>
    </row>
    <row r="241" spans="1:8" s="12" customFormat="1" ht="30">
      <c r="A241" s="65" t="s">
        <v>463</v>
      </c>
      <c r="B241" s="58" t="s">
        <v>140</v>
      </c>
      <c r="C241" s="9" t="s">
        <v>27</v>
      </c>
      <c r="D241" s="8" t="s">
        <v>455</v>
      </c>
      <c r="E241" s="9"/>
      <c r="F241" s="7"/>
      <c r="G241" s="94"/>
      <c r="H241" s="106">
        <f>H242</f>
        <v>920</v>
      </c>
    </row>
    <row r="242" spans="1:8" s="12" customFormat="1" ht="15">
      <c r="A242" s="50" t="s">
        <v>294</v>
      </c>
      <c r="B242" s="59" t="s">
        <v>140</v>
      </c>
      <c r="C242" s="1" t="s">
        <v>27</v>
      </c>
      <c r="D242" s="18" t="s">
        <v>455</v>
      </c>
      <c r="E242" s="1" t="s">
        <v>382</v>
      </c>
      <c r="F242" s="6"/>
      <c r="G242" s="88" t="s">
        <v>145</v>
      </c>
      <c r="H242" s="107">
        <v>920</v>
      </c>
    </row>
    <row r="243" spans="1:8" ht="45">
      <c r="A243" s="3" t="s">
        <v>320</v>
      </c>
      <c r="B243" s="58" t="s">
        <v>140</v>
      </c>
      <c r="C243" s="9" t="s">
        <v>27</v>
      </c>
      <c r="D243" s="8" t="s">
        <v>313</v>
      </c>
      <c r="E243" s="9"/>
      <c r="F243" s="7"/>
      <c r="G243" s="80"/>
      <c r="H243" s="106">
        <f>H244</f>
        <v>655</v>
      </c>
    </row>
    <row r="244" spans="1:8" ht="30">
      <c r="A244" s="3" t="s">
        <v>328</v>
      </c>
      <c r="B244" s="58" t="s">
        <v>140</v>
      </c>
      <c r="C244" s="9" t="s">
        <v>27</v>
      </c>
      <c r="D244" s="8" t="s">
        <v>325</v>
      </c>
      <c r="E244" s="9"/>
      <c r="F244" s="7"/>
      <c r="G244" s="80"/>
      <c r="H244" s="106">
        <f>H245</f>
        <v>655</v>
      </c>
    </row>
    <row r="245" spans="1:8" ht="15">
      <c r="A245" s="3" t="s">
        <v>329</v>
      </c>
      <c r="B245" s="58" t="s">
        <v>140</v>
      </c>
      <c r="C245" s="9" t="s">
        <v>27</v>
      </c>
      <c r="D245" s="8" t="s">
        <v>326</v>
      </c>
      <c r="E245" s="9"/>
      <c r="F245" s="7"/>
      <c r="G245" s="80"/>
      <c r="H245" s="106">
        <f>H246</f>
        <v>655</v>
      </c>
    </row>
    <row r="246" spans="1:8" ht="15">
      <c r="A246" s="36" t="s">
        <v>330</v>
      </c>
      <c r="B246" s="58" t="s">
        <v>140</v>
      </c>
      <c r="C246" s="9" t="s">
        <v>27</v>
      </c>
      <c r="D246" s="9" t="s">
        <v>327</v>
      </c>
      <c r="E246" s="9"/>
      <c r="F246" s="7"/>
      <c r="G246" s="80"/>
      <c r="H246" s="106">
        <f>H247</f>
        <v>655</v>
      </c>
    </row>
    <row r="247" spans="1:9" ht="15.75">
      <c r="A247" s="2" t="s">
        <v>386</v>
      </c>
      <c r="B247" s="59" t="s">
        <v>140</v>
      </c>
      <c r="C247" s="1" t="s">
        <v>27</v>
      </c>
      <c r="D247" s="1" t="s">
        <v>327</v>
      </c>
      <c r="E247" s="1" t="s">
        <v>385</v>
      </c>
      <c r="F247" s="4"/>
      <c r="G247" s="88" t="s">
        <v>137</v>
      </c>
      <c r="H247" s="107">
        <v>655</v>
      </c>
      <c r="I247" s="14"/>
    </row>
    <row r="248" spans="1:8" ht="45">
      <c r="A248" s="3" t="s">
        <v>464</v>
      </c>
      <c r="B248" s="58" t="s">
        <v>140</v>
      </c>
      <c r="C248" s="9" t="s">
        <v>27</v>
      </c>
      <c r="D248" s="9" t="s">
        <v>468</v>
      </c>
      <c r="E248" s="9"/>
      <c r="F248" s="7">
        <f>F249</f>
        <v>587.5</v>
      </c>
      <c r="G248" s="80"/>
      <c r="H248" s="106">
        <f>H249</f>
        <v>406.4</v>
      </c>
    </row>
    <row r="249" spans="1:8" ht="30" customHeight="1">
      <c r="A249" s="3" t="s">
        <v>465</v>
      </c>
      <c r="B249" s="58" t="s">
        <v>140</v>
      </c>
      <c r="C249" s="9" t="s">
        <v>27</v>
      </c>
      <c r="D249" s="9" t="s">
        <v>469</v>
      </c>
      <c r="E249" s="11"/>
      <c r="F249" s="39">
        <f>500+87.5</f>
        <v>587.5</v>
      </c>
      <c r="G249" s="95"/>
      <c r="H249" s="106">
        <f>H250</f>
        <v>406.4</v>
      </c>
    </row>
    <row r="250" spans="1:8" ht="33" customHeight="1">
      <c r="A250" s="99" t="s">
        <v>467</v>
      </c>
      <c r="B250" s="58" t="s">
        <v>140</v>
      </c>
      <c r="C250" s="9" t="s">
        <v>27</v>
      </c>
      <c r="D250" s="9" t="s">
        <v>466</v>
      </c>
      <c r="E250" s="11"/>
      <c r="F250" s="39"/>
      <c r="G250" s="95"/>
      <c r="H250" s="106">
        <f>H251</f>
        <v>406.4</v>
      </c>
    </row>
    <row r="251" spans="1:8" ht="15">
      <c r="A251" s="50" t="s">
        <v>294</v>
      </c>
      <c r="B251" s="59" t="s">
        <v>140</v>
      </c>
      <c r="C251" s="1" t="s">
        <v>27</v>
      </c>
      <c r="D251" s="1" t="s">
        <v>466</v>
      </c>
      <c r="E251" s="1" t="s">
        <v>398</v>
      </c>
      <c r="F251" s="6"/>
      <c r="G251" s="88" t="s">
        <v>145</v>
      </c>
      <c r="H251" s="107">
        <v>406.4</v>
      </c>
    </row>
    <row r="252" spans="1:8" ht="15">
      <c r="A252" s="3" t="s">
        <v>401</v>
      </c>
      <c r="B252" s="58" t="s">
        <v>140</v>
      </c>
      <c r="C252" s="9" t="s">
        <v>27</v>
      </c>
      <c r="D252" s="8" t="s">
        <v>158</v>
      </c>
      <c r="E252" s="9"/>
      <c r="F252" s="7" t="e">
        <f>F253+#REF!</f>
        <v>#REF!</v>
      </c>
      <c r="G252" s="19"/>
      <c r="H252" s="106">
        <f>H253</f>
        <v>4713.9</v>
      </c>
    </row>
    <row r="253" spans="1:8" ht="15">
      <c r="A253" s="28" t="s">
        <v>402</v>
      </c>
      <c r="B253" s="58" t="s">
        <v>140</v>
      </c>
      <c r="C253" s="9" t="s">
        <v>27</v>
      </c>
      <c r="D253" s="8" t="s">
        <v>159</v>
      </c>
      <c r="E253" s="9"/>
      <c r="F253" s="7" t="e">
        <f>#REF!</f>
        <v>#REF!</v>
      </c>
      <c r="G253" s="19"/>
      <c r="H253" s="106">
        <f>H254</f>
        <v>4713.9</v>
      </c>
    </row>
    <row r="254" spans="1:8" ht="15">
      <c r="A254" s="28" t="s">
        <v>402</v>
      </c>
      <c r="B254" s="58" t="s">
        <v>140</v>
      </c>
      <c r="C254" s="9" t="s">
        <v>27</v>
      </c>
      <c r="D254" s="8" t="s">
        <v>160</v>
      </c>
      <c r="E254" s="9"/>
      <c r="F254" s="7"/>
      <c r="G254" s="19"/>
      <c r="H254" s="106">
        <f>H255+H257+H259+H261+H263+H265+H267+H269+H271+H273+H275</f>
        <v>4713.9</v>
      </c>
    </row>
    <row r="255" spans="1:8" ht="22.5" customHeight="1">
      <c r="A255" s="3" t="s">
        <v>301</v>
      </c>
      <c r="B255" s="58" t="s">
        <v>140</v>
      </c>
      <c r="C255" s="9" t="s">
        <v>27</v>
      </c>
      <c r="D255" s="9" t="s">
        <v>299</v>
      </c>
      <c r="E255" s="11"/>
      <c r="F255" s="7" t="e">
        <f>F259+F257</f>
        <v>#REF!</v>
      </c>
      <c r="G255" s="7"/>
      <c r="H255" s="106">
        <f>H256</f>
        <v>250</v>
      </c>
    </row>
    <row r="256" spans="1:8" ht="33" customHeight="1">
      <c r="A256" s="2" t="s">
        <v>4</v>
      </c>
      <c r="B256" s="59" t="s">
        <v>140</v>
      </c>
      <c r="C256" s="1" t="s">
        <v>27</v>
      </c>
      <c r="D256" s="1" t="s">
        <v>299</v>
      </c>
      <c r="E256" s="1" t="s">
        <v>3</v>
      </c>
      <c r="F256" s="6">
        <v>1070</v>
      </c>
      <c r="G256" s="48" t="s">
        <v>137</v>
      </c>
      <c r="H256" s="107">
        <v>250</v>
      </c>
    </row>
    <row r="257" spans="1:8" ht="33" customHeight="1">
      <c r="A257" s="3" t="s">
        <v>225</v>
      </c>
      <c r="B257" s="58" t="s">
        <v>140</v>
      </c>
      <c r="C257" s="9" t="s">
        <v>27</v>
      </c>
      <c r="D257" s="9" t="s">
        <v>241</v>
      </c>
      <c r="E257" s="9"/>
      <c r="F257" s="7">
        <f>F258</f>
        <v>587.5</v>
      </c>
      <c r="G257" s="7"/>
      <c r="H257" s="106">
        <f>H258</f>
        <v>714</v>
      </c>
    </row>
    <row r="258" spans="1:8" ht="27.75" customHeight="1">
      <c r="A258" s="2" t="s">
        <v>4</v>
      </c>
      <c r="B258" s="59" t="s">
        <v>140</v>
      </c>
      <c r="C258" s="1" t="s">
        <v>27</v>
      </c>
      <c r="D258" s="1" t="s">
        <v>241</v>
      </c>
      <c r="E258" s="1" t="s">
        <v>3</v>
      </c>
      <c r="F258" s="6">
        <f>500+87.5</f>
        <v>587.5</v>
      </c>
      <c r="G258" s="48" t="s">
        <v>137</v>
      </c>
      <c r="H258" s="107">
        <v>714</v>
      </c>
    </row>
    <row r="259" spans="1:8" ht="30.75" customHeight="1">
      <c r="A259" s="3" t="s">
        <v>226</v>
      </c>
      <c r="B259" s="58" t="s">
        <v>140</v>
      </c>
      <c r="C259" s="9" t="s">
        <v>27</v>
      </c>
      <c r="D259" s="9" t="s">
        <v>242</v>
      </c>
      <c r="E259" s="11"/>
      <c r="F259" s="7" t="e">
        <f>#REF!</f>
        <v>#REF!</v>
      </c>
      <c r="G259" s="7"/>
      <c r="H259" s="106">
        <f>H260</f>
        <v>176.2</v>
      </c>
    </row>
    <row r="260" spans="1:8" ht="15">
      <c r="A260" s="2" t="s">
        <v>381</v>
      </c>
      <c r="B260" s="59" t="s">
        <v>140</v>
      </c>
      <c r="C260" s="1" t="s">
        <v>27</v>
      </c>
      <c r="D260" s="1" t="s">
        <v>242</v>
      </c>
      <c r="E260" s="1" t="s">
        <v>382</v>
      </c>
      <c r="F260" s="6">
        <v>1070</v>
      </c>
      <c r="G260" s="48" t="s">
        <v>137</v>
      </c>
      <c r="H260" s="107">
        <v>176.2</v>
      </c>
    </row>
    <row r="261" spans="1:8" ht="20.25" customHeight="1">
      <c r="A261" s="3" t="s">
        <v>227</v>
      </c>
      <c r="B261" s="58" t="s">
        <v>140</v>
      </c>
      <c r="C261" s="9" t="s">
        <v>27</v>
      </c>
      <c r="D261" s="9" t="s">
        <v>243</v>
      </c>
      <c r="E261" s="9"/>
      <c r="F261" s="7">
        <f>F262</f>
        <v>587.5</v>
      </c>
      <c r="G261" s="7"/>
      <c r="H261" s="106">
        <f>H262</f>
        <v>621.9</v>
      </c>
    </row>
    <row r="262" spans="1:8" ht="15">
      <c r="A262" s="2" t="s">
        <v>381</v>
      </c>
      <c r="B262" s="59" t="s">
        <v>140</v>
      </c>
      <c r="C262" s="1" t="s">
        <v>27</v>
      </c>
      <c r="D262" s="1" t="s">
        <v>243</v>
      </c>
      <c r="E262" s="1" t="s">
        <v>382</v>
      </c>
      <c r="F262" s="6">
        <f>500+87.5</f>
        <v>587.5</v>
      </c>
      <c r="G262" s="48" t="s">
        <v>137</v>
      </c>
      <c r="H262" s="107">
        <v>621.9</v>
      </c>
    </row>
    <row r="263" spans="1:8" ht="15">
      <c r="A263" s="3" t="s">
        <v>397</v>
      </c>
      <c r="B263" s="58" t="s">
        <v>140</v>
      </c>
      <c r="C263" s="9" t="s">
        <v>27</v>
      </c>
      <c r="D263" s="9" t="s">
        <v>396</v>
      </c>
      <c r="E263" s="9"/>
      <c r="F263" s="7">
        <f>F264</f>
        <v>587.5</v>
      </c>
      <c r="G263" s="7"/>
      <c r="H263" s="106">
        <f>H264</f>
        <v>500</v>
      </c>
    </row>
    <row r="264" spans="1:8" ht="15">
      <c r="A264" s="2" t="s">
        <v>381</v>
      </c>
      <c r="B264" s="59" t="s">
        <v>140</v>
      </c>
      <c r="C264" s="1" t="s">
        <v>27</v>
      </c>
      <c r="D264" s="1" t="s">
        <v>396</v>
      </c>
      <c r="E264" s="1" t="s">
        <v>382</v>
      </c>
      <c r="F264" s="6">
        <f>500+87.5</f>
        <v>587.5</v>
      </c>
      <c r="G264" s="48" t="s">
        <v>137</v>
      </c>
      <c r="H264" s="107">
        <v>500</v>
      </c>
    </row>
    <row r="265" spans="1:8" ht="15.75" hidden="1">
      <c r="A265" s="66" t="s">
        <v>238</v>
      </c>
      <c r="B265" s="58" t="s">
        <v>140</v>
      </c>
      <c r="C265" s="8" t="s">
        <v>27</v>
      </c>
      <c r="D265" s="8" t="s">
        <v>110</v>
      </c>
      <c r="E265" s="8"/>
      <c r="F265" s="53"/>
      <c r="G265" s="67"/>
      <c r="H265" s="108">
        <f>H266</f>
        <v>0</v>
      </c>
    </row>
    <row r="266" spans="1:8" ht="30" hidden="1">
      <c r="A266" s="2" t="s">
        <v>123</v>
      </c>
      <c r="B266" s="60" t="s">
        <v>140</v>
      </c>
      <c r="C266" s="55" t="s">
        <v>27</v>
      </c>
      <c r="D266" s="55" t="s">
        <v>110</v>
      </c>
      <c r="E266" s="55" t="s">
        <v>122</v>
      </c>
      <c r="F266" s="54"/>
      <c r="G266" s="52" t="s">
        <v>137</v>
      </c>
      <c r="H266" s="110">
        <v>0</v>
      </c>
    </row>
    <row r="267" spans="1:8" ht="33" customHeight="1">
      <c r="A267" s="3" t="s">
        <v>239</v>
      </c>
      <c r="B267" s="58" t="s">
        <v>140</v>
      </c>
      <c r="C267" s="9" t="s">
        <v>27</v>
      </c>
      <c r="D267" s="9" t="s">
        <v>296</v>
      </c>
      <c r="E267" s="55"/>
      <c r="F267" s="54">
        <v>35608.7</v>
      </c>
      <c r="G267" s="56"/>
      <c r="H267" s="106">
        <f>H268</f>
        <v>51.8</v>
      </c>
    </row>
    <row r="268" spans="1:8" ht="15">
      <c r="A268" s="2" t="s">
        <v>399</v>
      </c>
      <c r="B268" s="59" t="s">
        <v>140</v>
      </c>
      <c r="C268" s="18" t="s">
        <v>27</v>
      </c>
      <c r="D268" s="18" t="s">
        <v>296</v>
      </c>
      <c r="E268" s="18" t="s">
        <v>398</v>
      </c>
      <c r="F268" s="5">
        <v>35608.7</v>
      </c>
      <c r="G268" s="48" t="s">
        <v>137</v>
      </c>
      <c r="H268" s="111">
        <v>51.8</v>
      </c>
    </row>
    <row r="269" spans="1:8" ht="32.25" customHeight="1">
      <c r="A269" s="3" t="s">
        <v>372</v>
      </c>
      <c r="B269" s="58" t="s">
        <v>140</v>
      </c>
      <c r="C269" s="9" t="s">
        <v>27</v>
      </c>
      <c r="D269" s="9" t="s">
        <v>373</v>
      </c>
      <c r="E269" s="9"/>
      <c r="F269" s="7"/>
      <c r="G269" s="19"/>
      <c r="H269" s="106">
        <f>H270</f>
        <v>900</v>
      </c>
    </row>
    <row r="270" spans="1:8" ht="15">
      <c r="A270" s="2" t="s">
        <v>399</v>
      </c>
      <c r="B270" s="59" t="s">
        <v>140</v>
      </c>
      <c r="C270" s="18" t="s">
        <v>27</v>
      </c>
      <c r="D270" s="18" t="s">
        <v>373</v>
      </c>
      <c r="E270" s="18" t="s">
        <v>398</v>
      </c>
      <c r="F270" s="5"/>
      <c r="G270" s="48" t="s">
        <v>137</v>
      </c>
      <c r="H270" s="111">
        <v>900</v>
      </c>
    </row>
    <row r="271" spans="1:8" ht="20.25" customHeight="1" hidden="1">
      <c r="A271" s="3" t="s">
        <v>300</v>
      </c>
      <c r="B271" s="58" t="s">
        <v>140</v>
      </c>
      <c r="C271" s="9" t="s">
        <v>27</v>
      </c>
      <c r="D271" s="9" t="s">
        <v>297</v>
      </c>
      <c r="E271" s="9"/>
      <c r="F271" s="7"/>
      <c r="G271" s="19"/>
      <c r="H271" s="106">
        <f>H272</f>
        <v>0</v>
      </c>
    </row>
    <row r="272" spans="1:8" ht="30" hidden="1">
      <c r="A272" s="2" t="s">
        <v>123</v>
      </c>
      <c r="B272" s="60" t="s">
        <v>140</v>
      </c>
      <c r="C272" s="55" t="s">
        <v>27</v>
      </c>
      <c r="D272" s="55" t="s">
        <v>298</v>
      </c>
      <c r="E272" s="55" t="s">
        <v>122</v>
      </c>
      <c r="F272" s="54"/>
      <c r="G272" s="52" t="s">
        <v>137</v>
      </c>
      <c r="H272" s="110">
        <v>0</v>
      </c>
    </row>
    <row r="273" spans="1:8" ht="45">
      <c r="A273" s="3" t="s">
        <v>509</v>
      </c>
      <c r="B273" s="58" t="s">
        <v>140</v>
      </c>
      <c r="C273" s="9" t="s">
        <v>27</v>
      </c>
      <c r="D273" s="9" t="s">
        <v>421</v>
      </c>
      <c r="E273" s="11"/>
      <c r="F273" s="39"/>
      <c r="G273" s="39"/>
      <c r="H273" s="106">
        <f>H274</f>
        <v>1500</v>
      </c>
    </row>
    <row r="274" spans="1:8" ht="15">
      <c r="A274" s="2" t="s">
        <v>399</v>
      </c>
      <c r="B274" s="59" t="s">
        <v>140</v>
      </c>
      <c r="C274" s="18" t="s">
        <v>27</v>
      </c>
      <c r="D274" s="1" t="s">
        <v>421</v>
      </c>
      <c r="E274" s="1" t="s">
        <v>398</v>
      </c>
      <c r="F274" s="6"/>
      <c r="G274" s="48" t="s">
        <v>137</v>
      </c>
      <c r="H274" s="107">
        <v>1500</v>
      </c>
    </row>
    <row r="275" spans="1:8" ht="30" hidden="1">
      <c r="A275" s="3" t="s">
        <v>428</v>
      </c>
      <c r="B275" s="58" t="s">
        <v>140</v>
      </c>
      <c r="C275" s="9" t="s">
        <v>27</v>
      </c>
      <c r="D275" s="9" t="s">
        <v>429</v>
      </c>
      <c r="E275" s="9"/>
      <c r="F275" s="7"/>
      <c r="G275" s="19"/>
      <c r="H275" s="106">
        <f>H276</f>
        <v>0</v>
      </c>
    </row>
    <row r="276" spans="1:8" ht="15" hidden="1">
      <c r="A276" s="2" t="s">
        <v>399</v>
      </c>
      <c r="B276" s="59" t="s">
        <v>140</v>
      </c>
      <c r="C276" s="18" t="s">
        <v>27</v>
      </c>
      <c r="D276" s="1" t="s">
        <v>429</v>
      </c>
      <c r="E276" s="18" t="s">
        <v>398</v>
      </c>
      <c r="F276" s="5"/>
      <c r="G276" s="48" t="s">
        <v>137</v>
      </c>
      <c r="H276" s="111">
        <v>0</v>
      </c>
    </row>
    <row r="277" spans="1:8" ht="15">
      <c r="A277" s="3" t="s">
        <v>38</v>
      </c>
      <c r="B277" s="58" t="s">
        <v>140</v>
      </c>
      <c r="C277" s="9" t="s">
        <v>37</v>
      </c>
      <c r="D277" s="11"/>
      <c r="E277" s="11"/>
      <c r="F277" s="7" t="e">
        <f>F319</f>
        <v>#REF!</v>
      </c>
      <c r="G277" s="7"/>
      <c r="H277" s="106">
        <f>H278+H282+H288+H299+H305+H310+H319</f>
        <v>45225</v>
      </c>
    </row>
    <row r="278" spans="1:8" ht="30">
      <c r="A278" s="3" t="s">
        <v>431</v>
      </c>
      <c r="B278" s="58" t="s">
        <v>140</v>
      </c>
      <c r="C278" s="9" t="s">
        <v>37</v>
      </c>
      <c r="D278" s="8" t="s">
        <v>250</v>
      </c>
      <c r="E278" s="11"/>
      <c r="F278" s="39"/>
      <c r="G278" s="44"/>
      <c r="H278" s="106">
        <f>H279</f>
        <v>14494.6</v>
      </c>
    </row>
    <row r="279" spans="1:8" ht="15">
      <c r="A279" s="3" t="s">
        <v>249</v>
      </c>
      <c r="B279" s="58" t="s">
        <v>140</v>
      </c>
      <c r="C279" s="9" t="s">
        <v>37</v>
      </c>
      <c r="D279" s="8" t="s">
        <v>251</v>
      </c>
      <c r="E279" s="11"/>
      <c r="F279" s="39"/>
      <c r="G279" s="44"/>
      <c r="H279" s="106">
        <f>H280</f>
        <v>14494.6</v>
      </c>
    </row>
    <row r="280" spans="1:8" ht="15">
      <c r="A280" s="3" t="s">
        <v>253</v>
      </c>
      <c r="B280" s="58" t="s">
        <v>140</v>
      </c>
      <c r="C280" s="9" t="s">
        <v>37</v>
      </c>
      <c r="D280" s="8" t="s">
        <v>252</v>
      </c>
      <c r="E280" s="11"/>
      <c r="F280" s="39"/>
      <c r="G280" s="44"/>
      <c r="H280" s="106">
        <f>H281</f>
        <v>14494.6</v>
      </c>
    </row>
    <row r="281" spans="1:10" ht="20.25" customHeight="1">
      <c r="A281" s="2" t="s">
        <v>381</v>
      </c>
      <c r="B281" s="59" t="s">
        <v>140</v>
      </c>
      <c r="C281" s="1" t="s">
        <v>37</v>
      </c>
      <c r="D281" s="1" t="s">
        <v>252</v>
      </c>
      <c r="E281" s="1" t="s">
        <v>382</v>
      </c>
      <c r="F281" s="6"/>
      <c r="G281" s="48" t="s">
        <v>137</v>
      </c>
      <c r="H281" s="107">
        <v>14494.6</v>
      </c>
      <c r="I281" s="75"/>
      <c r="J281" s="75"/>
    </row>
    <row r="282" spans="1:10" ht="48" customHeight="1">
      <c r="A282" s="3" t="s">
        <v>117</v>
      </c>
      <c r="B282" s="58" t="s">
        <v>140</v>
      </c>
      <c r="C282" s="9" t="s">
        <v>37</v>
      </c>
      <c r="D282" s="9" t="s">
        <v>200</v>
      </c>
      <c r="E282" s="9"/>
      <c r="F282" s="7"/>
      <c r="G282" s="7"/>
      <c r="H282" s="106">
        <f>H283</f>
        <v>287.9</v>
      </c>
      <c r="I282" s="75"/>
      <c r="J282" s="75"/>
    </row>
    <row r="283" spans="1:10" ht="31.5" customHeight="1">
      <c r="A283" s="3" t="s">
        <v>199</v>
      </c>
      <c r="B283" s="58" t="s">
        <v>140</v>
      </c>
      <c r="C283" s="9" t="s">
        <v>37</v>
      </c>
      <c r="D283" s="9" t="s">
        <v>201</v>
      </c>
      <c r="E283" s="9"/>
      <c r="F283" s="7"/>
      <c r="G283" s="7"/>
      <c r="H283" s="106">
        <f>H284+H286</f>
        <v>287.9</v>
      </c>
      <c r="I283" s="75"/>
      <c r="J283" s="75"/>
    </row>
    <row r="284" spans="1:10" ht="48.75" customHeight="1">
      <c r="A284" s="3" t="s">
        <v>346</v>
      </c>
      <c r="B284" s="58" t="s">
        <v>140</v>
      </c>
      <c r="C284" s="9" t="s">
        <v>37</v>
      </c>
      <c r="D284" s="9" t="s">
        <v>353</v>
      </c>
      <c r="E284" s="9"/>
      <c r="F284" s="7"/>
      <c r="G284" s="87"/>
      <c r="H284" s="106">
        <f>H285</f>
        <v>258.9</v>
      </c>
      <c r="I284" s="75"/>
      <c r="J284" s="75"/>
    </row>
    <row r="285" spans="1:10" ht="45.75" customHeight="1">
      <c r="A285" s="2" t="s">
        <v>442</v>
      </c>
      <c r="B285" s="59" t="s">
        <v>140</v>
      </c>
      <c r="C285" s="1" t="s">
        <v>37</v>
      </c>
      <c r="D285" s="1" t="s">
        <v>353</v>
      </c>
      <c r="E285" s="1" t="s">
        <v>382</v>
      </c>
      <c r="F285" s="6"/>
      <c r="G285" s="48" t="s">
        <v>354</v>
      </c>
      <c r="H285" s="107">
        <v>258.9</v>
      </c>
      <c r="I285" s="75"/>
      <c r="J285" s="75"/>
    </row>
    <row r="286" spans="1:10" ht="45.75" customHeight="1">
      <c r="A286" s="3" t="s">
        <v>441</v>
      </c>
      <c r="B286" s="58" t="s">
        <v>140</v>
      </c>
      <c r="C286" s="9" t="s">
        <v>37</v>
      </c>
      <c r="D286" s="9" t="s">
        <v>341</v>
      </c>
      <c r="E286" s="9"/>
      <c r="F286" s="7"/>
      <c r="G286" s="7"/>
      <c r="H286" s="106">
        <f>H287</f>
        <v>29</v>
      </c>
      <c r="I286" s="75"/>
      <c r="J286" s="75"/>
    </row>
    <row r="287" spans="1:10" ht="20.25" customHeight="1">
      <c r="A287" s="51" t="s">
        <v>294</v>
      </c>
      <c r="B287" s="59" t="s">
        <v>140</v>
      </c>
      <c r="C287" s="1" t="s">
        <v>37</v>
      </c>
      <c r="D287" s="1" t="s">
        <v>341</v>
      </c>
      <c r="E287" s="1" t="s">
        <v>382</v>
      </c>
      <c r="F287" s="6"/>
      <c r="G287" s="48" t="s">
        <v>145</v>
      </c>
      <c r="H287" s="107">
        <v>29</v>
      </c>
      <c r="I287" s="75"/>
      <c r="J287" s="75"/>
    </row>
    <row r="288" spans="1:8" ht="33" customHeight="1">
      <c r="A288" s="3" t="s">
        <v>306</v>
      </c>
      <c r="B288" s="58" t="s">
        <v>140</v>
      </c>
      <c r="C288" s="9" t="s">
        <v>37</v>
      </c>
      <c r="D288" s="9" t="s">
        <v>304</v>
      </c>
      <c r="E288" s="11"/>
      <c r="F288" s="39"/>
      <c r="G288" s="39"/>
      <c r="H288" s="106">
        <f>H289+H294</f>
        <v>2809.4</v>
      </c>
    </row>
    <row r="289" spans="1:8" ht="20.25" customHeight="1">
      <c r="A289" s="3" t="s">
        <v>312</v>
      </c>
      <c r="B289" s="58" t="s">
        <v>140</v>
      </c>
      <c r="C289" s="9" t="s">
        <v>37</v>
      </c>
      <c r="D289" s="9" t="s">
        <v>305</v>
      </c>
      <c r="E289" s="11"/>
      <c r="F289" s="39"/>
      <c r="G289" s="39"/>
      <c r="H289" s="106">
        <f>H290+H292</f>
        <v>750</v>
      </c>
    </row>
    <row r="290" spans="1:8" ht="47.25" customHeight="1">
      <c r="A290" s="3" t="s">
        <v>347</v>
      </c>
      <c r="B290" s="58" t="s">
        <v>140</v>
      </c>
      <c r="C290" s="9" t="s">
        <v>37</v>
      </c>
      <c r="D290" s="9" t="s">
        <v>311</v>
      </c>
      <c r="E290" s="11"/>
      <c r="F290" s="39"/>
      <c r="G290" s="39"/>
      <c r="H290" s="106">
        <f>H291</f>
        <v>615</v>
      </c>
    </row>
    <row r="291" spans="1:8" ht="49.5" customHeight="1">
      <c r="A291" s="2" t="s">
        <v>347</v>
      </c>
      <c r="B291" s="59" t="s">
        <v>140</v>
      </c>
      <c r="C291" s="1" t="s">
        <v>37</v>
      </c>
      <c r="D291" s="1" t="s">
        <v>311</v>
      </c>
      <c r="E291" s="1" t="s">
        <v>382</v>
      </c>
      <c r="F291" s="6"/>
      <c r="G291" s="48" t="s">
        <v>356</v>
      </c>
      <c r="H291" s="107">
        <v>615</v>
      </c>
    </row>
    <row r="292" spans="1:8" ht="49.5" customHeight="1">
      <c r="A292" s="3" t="s">
        <v>347</v>
      </c>
      <c r="B292" s="58" t="s">
        <v>140</v>
      </c>
      <c r="C292" s="9" t="s">
        <v>37</v>
      </c>
      <c r="D292" s="9" t="s">
        <v>309</v>
      </c>
      <c r="E292" s="9"/>
      <c r="F292" s="7"/>
      <c r="G292" s="7"/>
      <c r="H292" s="106">
        <f>H293</f>
        <v>135</v>
      </c>
    </row>
    <row r="293" spans="1:8" ht="20.25" customHeight="1">
      <c r="A293" s="50" t="s">
        <v>294</v>
      </c>
      <c r="B293" s="59" t="s">
        <v>140</v>
      </c>
      <c r="C293" s="1" t="s">
        <v>37</v>
      </c>
      <c r="D293" s="1" t="s">
        <v>309</v>
      </c>
      <c r="E293" s="1" t="s">
        <v>382</v>
      </c>
      <c r="F293" s="6"/>
      <c r="G293" s="48" t="s">
        <v>145</v>
      </c>
      <c r="H293" s="107">
        <v>135</v>
      </c>
    </row>
    <row r="294" spans="1:8" ht="20.25" customHeight="1">
      <c r="A294" s="3" t="s">
        <v>448</v>
      </c>
      <c r="B294" s="58" t="s">
        <v>140</v>
      </c>
      <c r="C294" s="9" t="s">
        <v>37</v>
      </c>
      <c r="D294" s="9" t="s">
        <v>445</v>
      </c>
      <c r="E294" s="11"/>
      <c r="F294" s="39"/>
      <c r="G294" s="39"/>
      <c r="H294" s="106">
        <f>H295+H297</f>
        <v>2059.4</v>
      </c>
    </row>
    <row r="295" spans="1:8" ht="50.25" customHeight="1">
      <c r="A295" s="3" t="s">
        <v>347</v>
      </c>
      <c r="B295" s="58" t="s">
        <v>140</v>
      </c>
      <c r="C295" s="9" t="s">
        <v>37</v>
      </c>
      <c r="D295" s="9" t="s">
        <v>446</v>
      </c>
      <c r="E295" s="11"/>
      <c r="F295" s="39"/>
      <c r="G295" s="39"/>
      <c r="H295" s="106">
        <f>H296</f>
        <v>1593.8</v>
      </c>
    </row>
    <row r="296" spans="1:8" ht="48.75" customHeight="1">
      <c r="A296" s="2" t="s">
        <v>347</v>
      </c>
      <c r="B296" s="59" t="s">
        <v>140</v>
      </c>
      <c r="C296" s="1" t="s">
        <v>37</v>
      </c>
      <c r="D296" s="1" t="s">
        <v>446</v>
      </c>
      <c r="E296" s="1" t="s">
        <v>382</v>
      </c>
      <c r="F296" s="6"/>
      <c r="G296" s="48" t="s">
        <v>356</v>
      </c>
      <c r="H296" s="107">
        <v>1593.8</v>
      </c>
    </row>
    <row r="297" spans="1:8" ht="46.5" customHeight="1">
      <c r="A297" s="3" t="s">
        <v>347</v>
      </c>
      <c r="B297" s="58" t="s">
        <v>140</v>
      </c>
      <c r="C297" s="9" t="s">
        <v>37</v>
      </c>
      <c r="D297" s="9" t="s">
        <v>447</v>
      </c>
      <c r="E297" s="9"/>
      <c r="F297" s="7"/>
      <c r="G297" s="7"/>
      <c r="H297" s="106">
        <f>H298</f>
        <v>465.6</v>
      </c>
    </row>
    <row r="298" spans="1:8" ht="20.25" customHeight="1">
      <c r="A298" s="51" t="s">
        <v>294</v>
      </c>
      <c r="B298" s="59" t="s">
        <v>140</v>
      </c>
      <c r="C298" s="1" t="s">
        <v>37</v>
      </c>
      <c r="D298" s="1" t="s">
        <v>447</v>
      </c>
      <c r="E298" s="1" t="s">
        <v>382</v>
      </c>
      <c r="F298" s="6"/>
      <c r="G298" s="48" t="s">
        <v>145</v>
      </c>
      <c r="H298" s="107">
        <v>465.6</v>
      </c>
    </row>
    <row r="299" spans="1:8" ht="43.5" customHeight="1">
      <c r="A299" s="65" t="s">
        <v>432</v>
      </c>
      <c r="B299" s="58" t="s">
        <v>140</v>
      </c>
      <c r="C299" s="9" t="s">
        <v>37</v>
      </c>
      <c r="D299" s="9" t="s">
        <v>422</v>
      </c>
      <c r="E299" s="11"/>
      <c r="F299" s="39"/>
      <c r="G299" s="39"/>
      <c r="H299" s="106">
        <f>H300</f>
        <v>653</v>
      </c>
    </row>
    <row r="300" spans="1:8" ht="20.25" customHeight="1">
      <c r="A300" s="65" t="s">
        <v>433</v>
      </c>
      <c r="B300" s="58" t="s">
        <v>140</v>
      </c>
      <c r="C300" s="9" t="s">
        <v>37</v>
      </c>
      <c r="D300" s="9" t="s">
        <v>423</v>
      </c>
      <c r="E300" s="11"/>
      <c r="F300" s="39"/>
      <c r="G300" s="39"/>
      <c r="H300" s="106">
        <f>H301+H303</f>
        <v>653</v>
      </c>
    </row>
    <row r="301" spans="1:8" ht="20.25" customHeight="1">
      <c r="A301" s="65" t="s">
        <v>434</v>
      </c>
      <c r="B301" s="58" t="s">
        <v>140</v>
      </c>
      <c r="C301" s="9" t="s">
        <v>37</v>
      </c>
      <c r="D301" s="9" t="s">
        <v>425</v>
      </c>
      <c r="E301" s="11"/>
      <c r="F301" s="39"/>
      <c r="G301" s="39"/>
      <c r="H301" s="106">
        <f>H302</f>
        <v>440.7</v>
      </c>
    </row>
    <row r="302" spans="1:8" ht="31.5" customHeight="1">
      <c r="A302" s="2" t="s">
        <v>440</v>
      </c>
      <c r="B302" s="59" t="s">
        <v>140</v>
      </c>
      <c r="C302" s="1" t="s">
        <v>37</v>
      </c>
      <c r="D302" s="1" t="s">
        <v>425</v>
      </c>
      <c r="E302" s="1" t="s">
        <v>382</v>
      </c>
      <c r="F302" s="6"/>
      <c r="G302" s="48" t="s">
        <v>436</v>
      </c>
      <c r="H302" s="107">
        <v>440.7</v>
      </c>
    </row>
    <row r="303" spans="1:8" ht="20.25" customHeight="1">
      <c r="A303" s="65" t="s">
        <v>434</v>
      </c>
      <c r="B303" s="58" t="s">
        <v>140</v>
      </c>
      <c r="C303" s="9" t="s">
        <v>37</v>
      </c>
      <c r="D303" s="9" t="s">
        <v>424</v>
      </c>
      <c r="E303" s="9"/>
      <c r="F303" s="7"/>
      <c r="G303" s="7"/>
      <c r="H303" s="106">
        <f>H304</f>
        <v>212.3</v>
      </c>
    </row>
    <row r="304" spans="1:8" ht="20.25" customHeight="1">
      <c r="A304" s="51" t="s">
        <v>294</v>
      </c>
      <c r="B304" s="59" t="s">
        <v>140</v>
      </c>
      <c r="C304" s="1" t="s">
        <v>37</v>
      </c>
      <c r="D304" s="1" t="s">
        <v>424</v>
      </c>
      <c r="E304" s="1" t="s">
        <v>382</v>
      </c>
      <c r="F304" s="6"/>
      <c r="G304" s="48" t="s">
        <v>145</v>
      </c>
      <c r="H304" s="107">
        <v>212.3</v>
      </c>
    </row>
    <row r="305" spans="1:8" ht="44.25" customHeight="1">
      <c r="A305" s="3" t="s">
        <v>320</v>
      </c>
      <c r="B305" s="58" t="s">
        <v>140</v>
      </c>
      <c r="C305" s="9" t="s">
        <v>37</v>
      </c>
      <c r="D305" s="8" t="s">
        <v>313</v>
      </c>
      <c r="E305" s="9"/>
      <c r="F305" s="7"/>
      <c r="G305" s="7"/>
      <c r="H305" s="106">
        <f>H306</f>
        <v>6129.1</v>
      </c>
    </row>
    <row r="306" spans="1:15" ht="33" customHeight="1">
      <c r="A306" s="3" t="s">
        <v>318</v>
      </c>
      <c r="B306" s="58" t="s">
        <v>140</v>
      </c>
      <c r="C306" s="9" t="s">
        <v>37</v>
      </c>
      <c r="D306" s="8" t="s">
        <v>321</v>
      </c>
      <c r="E306" s="9"/>
      <c r="F306" s="7"/>
      <c r="G306" s="7"/>
      <c r="H306" s="106">
        <f>H307</f>
        <v>6129.1</v>
      </c>
      <c r="I306" s="38"/>
      <c r="J306" s="38"/>
      <c r="K306" s="38"/>
      <c r="L306" s="38"/>
      <c r="M306" s="38"/>
      <c r="N306" s="38"/>
      <c r="O306" s="38"/>
    </row>
    <row r="307" spans="1:15" ht="20.25" customHeight="1">
      <c r="A307" s="3" t="s">
        <v>319</v>
      </c>
      <c r="B307" s="58" t="s">
        <v>140</v>
      </c>
      <c r="C307" s="9" t="s">
        <v>37</v>
      </c>
      <c r="D307" s="8" t="s">
        <v>322</v>
      </c>
      <c r="E307" s="9"/>
      <c r="F307" s="7"/>
      <c r="G307" s="7"/>
      <c r="H307" s="106">
        <f>H308</f>
        <v>6129.1</v>
      </c>
      <c r="I307" s="38"/>
      <c r="J307" s="38"/>
      <c r="K307" s="38"/>
      <c r="L307" s="38"/>
      <c r="M307" s="38"/>
      <c r="N307" s="38"/>
      <c r="O307" s="38"/>
    </row>
    <row r="308" spans="1:15" ht="20.25" customHeight="1">
      <c r="A308" s="36" t="s">
        <v>323</v>
      </c>
      <c r="B308" s="58" t="s">
        <v>140</v>
      </c>
      <c r="C308" s="9" t="s">
        <v>37</v>
      </c>
      <c r="D308" s="9" t="s">
        <v>324</v>
      </c>
      <c r="E308" s="9"/>
      <c r="F308" s="7"/>
      <c r="G308" s="7"/>
      <c r="H308" s="106">
        <f>H309</f>
        <v>6129.1</v>
      </c>
      <c r="I308" s="38"/>
      <c r="J308" s="38"/>
      <c r="K308" s="38"/>
      <c r="L308" s="38"/>
      <c r="M308" s="38"/>
      <c r="N308" s="38"/>
      <c r="O308" s="38"/>
    </row>
    <row r="309" spans="1:15" ht="24" customHeight="1">
      <c r="A309" s="2" t="s">
        <v>387</v>
      </c>
      <c r="B309" s="59" t="s">
        <v>140</v>
      </c>
      <c r="C309" s="1" t="s">
        <v>37</v>
      </c>
      <c r="D309" s="1" t="s">
        <v>324</v>
      </c>
      <c r="E309" s="1" t="s">
        <v>385</v>
      </c>
      <c r="F309" s="4"/>
      <c r="G309" s="48" t="s">
        <v>137</v>
      </c>
      <c r="H309" s="107">
        <v>6129.1</v>
      </c>
      <c r="I309" s="38"/>
      <c r="J309" s="38"/>
      <c r="K309" s="38"/>
      <c r="L309" s="38"/>
      <c r="M309" s="38"/>
      <c r="N309" s="38"/>
      <c r="O309" s="38"/>
    </row>
    <row r="310" spans="1:15" ht="36" customHeight="1">
      <c r="A310" s="3" t="s">
        <v>504</v>
      </c>
      <c r="B310" s="58" t="s">
        <v>140</v>
      </c>
      <c r="C310" s="9" t="s">
        <v>37</v>
      </c>
      <c r="D310" s="9" t="s">
        <v>506</v>
      </c>
      <c r="E310" s="1"/>
      <c r="F310" s="4"/>
      <c r="G310" s="48"/>
      <c r="H310" s="106">
        <f>H311+H315</f>
        <v>2631.6000000000004</v>
      </c>
      <c r="I310" s="38"/>
      <c r="J310" s="38"/>
      <c r="K310" s="38"/>
      <c r="L310" s="38"/>
      <c r="M310" s="38"/>
      <c r="N310" s="38"/>
      <c r="O310" s="38"/>
    </row>
    <row r="311" spans="1:15" ht="32.25" customHeight="1">
      <c r="A311" s="3" t="s">
        <v>515</v>
      </c>
      <c r="B311" s="58" t="s">
        <v>140</v>
      </c>
      <c r="C311" s="9" t="s">
        <v>37</v>
      </c>
      <c r="D311" s="9" t="s">
        <v>505</v>
      </c>
      <c r="E311" s="1"/>
      <c r="F311" s="4"/>
      <c r="G311" s="48"/>
      <c r="H311" s="106">
        <f>H312</f>
        <v>1754.4</v>
      </c>
      <c r="I311" s="38"/>
      <c r="J311" s="38"/>
      <c r="K311" s="38"/>
      <c r="L311" s="38"/>
      <c r="M311" s="38"/>
      <c r="N311" s="38"/>
      <c r="O311" s="38"/>
    </row>
    <row r="312" spans="1:15" ht="36.75" customHeight="1">
      <c r="A312" s="3" t="s">
        <v>513</v>
      </c>
      <c r="B312" s="58" t="s">
        <v>140</v>
      </c>
      <c r="C312" s="9" t="s">
        <v>37</v>
      </c>
      <c r="D312" s="9" t="s">
        <v>510</v>
      </c>
      <c r="E312" s="1"/>
      <c r="F312" s="4"/>
      <c r="G312" s="48"/>
      <c r="H312" s="106">
        <f>H314</f>
        <v>1754.4</v>
      </c>
      <c r="I312" s="38"/>
      <c r="J312" s="38"/>
      <c r="K312" s="38"/>
      <c r="L312" s="38"/>
      <c r="M312" s="38"/>
      <c r="N312" s="38"/>
      <c r="O312" s="38"/>
    </row>
    <row r="313" spans="1:15" ht="52.5" customHeight="1">
      <c r="A313" s="3" t="s">
        <v>512</v>
      </c>
      <c r="B313" s="58" t="s">
        <v>140</v>
      </c>
      <c r="C313" s="9" t="s">
        <v>37</v>
      </c>
      <c r="D313" s="9" t="s">
        <v>511</v>
      </c>
      <c r="E313" s="1"/>
      <c r="F313" s="4"/>
      <c r="G313" s="48"/>
      <c r="H313" s="106"/>
      <c r="I313" s="38"/>
      <c r="J313" s="38"/>
      <c r="K313" s="38"/>
      <c r="L313" s="38"/>
      <c r="M313" s="38"/>
      <c r="N313" s="38"/>
      <c r="O313" s="38"/>
    </row>
    <row r="314" spans="1:15" ht="17.25" customHeight="1">
      <c r="A314" s="51" t="s">
        <v>294</v>
      </c>
      <c r="B314" s="96" t="s">
        <v>140</v>
      </c>
      <c r="C314" s="1" t="s">
        <v>37</v>
      </c>
      <c r="D314" s="1" t="s">
        <v>511</v>
      </c>
      <c r="E314" s="1" t="s">
        <v>382</v>
      </c>
      <c r="F314" s="4"/>
      <c r="G314" s="48" t="s">
        <v>145</v>
      </c>
      <c r="H314" s="107">
        <v>1754.4</v>
      </c>
      <c r="I314" s="38"/>
      <c r="J314" s="38"/>
      <c r="K314" s="38"/>
      <c r="L314" s="38"/>
      <c r="M314" s="38"/>
      <c r="N314" s="38"/>
      <c r="O314" s="38"/>
    </row>
    <row r="315" spans="1:15" ht="36" customHeight="1">
      <c r="A315" s="3" t="s">
        <v>514</v>
      </c>
      <c r="B315" s="58" t="s">
        <v>140</v>
      </c>
      <c r="C315" s="9" t="s">
        <v>37</v>
      </c>
      <c r="D315" s="9" t="s">
        <v>507</v>
      </c>
      <c r="E315" s="1"/>
      <c r="F315" s="4"/>
      <c r="G315" s="48"/>
      <c r="H315" s="106">
        <f>H316</f>
        <v>877.2</v>
      </c>
      <c r="I315" s="38"/>
      <c r="J315" s="38"/>
      <c r="K315" s="38"/>
      <c r="L315" s="38"/>
      <c r="M315" s="38"/>
      <c r="N315" s="38"/>
      <c r="O315" s="38"/>
    </row>
    <row r="316" spans="1:15" ht="36" customHeight="1">
      <c r="A316" s="3" t="s">
        <v>516</v>
      </c>
      <c r="B316" s="58" t="s">
        <v>140</v>
      </c>
      <c r="C316" s="9" t="s">
        <v>37</v>
      </c>
      <c r="D316" s="9" t="s">
        <v>517</v>
      </c>
      <c r="E316" s="1"/>
      <c r="F316" s="4"/>
      <c r="G316" s="48"/>
      <c r="H316" s="106">
        <f>H318</f>
        <v>877.2</v>
      </c>
      <c r="I316" s="38"/>
      <c r="J316" s="38"/>
      <c r="K316" s="38"/>
      <c r="L316" s="38"/>
      <c r="M316" s="38"/>
      <c r="N316" s="38"/>
      <c r="O316" s="38"/>
    </row>
    <row r="317" spans="1:15" ht="48" customHeight="1">
      <c r="A317" s="3" t="s">
        <v>512</v>
      </c>
      <c r="B317" s="58" t="s">
        <v>140</v>
      </c>
      <c r="C317" s="9" t="s">
        <v>37</v>
      </c>
      <c r="D317" s="9" t="s">
        <v>518</v>
      </c>
      <c r="E317" s="1"/>
      <c r="F317" s="4"/>
      <c r="G317" s="48"/>
      <c r="H317" s="106"/>
      <c r="I317" s="38"/>
      <c r="J317" s="38"/>
      <c r="K317" s="38"/>
      <c r="L317" s="38"/>
      <c r="M317" s="38"/>
      <c r="N317" s="38"/>
      <c r="O317" s="38"/>
    </row>
    <row r="318" spans="1:15" ht="24" customHeight="1">
      <c r="A318" s="51" t="s">
        <v>294</v>
      </c>
      <c r="B318" s="96" t="s">
        <v>140</v>
      </c>
      <c r="C318" s="1" t="s">
        <v>37</v>
      </c>
      <c r="D318" s="1" t="s">
        <v>518</v>
      </c>
      <c r="E318" s="1" t="s">
        <v>382</v>
      </c>
      <c r="F318" s="4"/>
      <c r="G318" s="48" t="s">
        <v>145</v>
      </c>
      <c r="H318" s="107">
        <v>877.2</v>
      </c>
      <c r="I318" s="38"/>
      <c r="J318" s="38"/>
      <c r="K318" s="38"/>
      <c r="L318" s="38"/>
      <c r="M318" s="38"/>
      <c r="N318" s="38"/>
      <c r="O318" s="38"/>
    </row>
    <row r="319" spans="1:15" ht="15">
      <c r="A319" s="3" t="s">
        <v>401</v>
      </c>
      <c r="B319" s="58" t="s">
        <v>140</v>
      </c>
      <c r="C319" s="9" t="s">
        <v>37</v>
      </c>
      <c r="D319" s="8" t="s">
        <v>158</v>
      </c>
      <c r="E319" s="9" t="s">
        <v>41</v>
      </c>
      <c r="F319" s="7" t="e">
        <f>F320+#REF!+F326+#REF!+F328+#REF!</f>
        <v>#REF!</v>
      </c>
      <c r="G319" s="7"/>
      <c r="H319" s="106">
        <f>H320</f>
        <v>18219.4</v>
      </c>
      <c r="I319" s="38"/>
      <c r="J319" s="38"/>
      <c r="K319" s="38"/>
      <c r="L319" s="38"/>
      <c r="M319" s="38"/>
      <c r="N319" s="38"/>
      <c r="O319" s="38"/>
    </row>
    <row r="320" spans="1:15" ht="15">
      <c r="A320" s="28" t="s">
        <v>402</v>
      </c>
      <c r="B320" s="58" t="s">
        <v>140</v>
      </c>
      <c r="C320" s="8" t="s">
        <v>37</v>
      </c>
      <c r="D320" s="8" t="s">
        <v>159</v>
      </c>
      <c r="E320" s="8"/>
      <c r="F320" s="7" t="e">
        <f>#REF!</f>
        <v>#REF!</v>
      </c>
      <c r="G320" s="7"/>
      <c r="H320" s="106">
        <f>H321</f>
        <v>18219.4</v>
      </c>
      <c r="I320" s="38"/>
      <c r="J320" s="38"/>
      <c r="K320" s="38"/>
      <c r="L320" s="38"/>
      <c r="M320" s="38"/>
      <c r="N320" s="38"/>
      <c r="O320" s="38"/>
    </row>
    <row r="321" spans="1:15" ht="15">
      <c r="A321" s="28" t="s">
        <v>402</v>
      </c>
      <c r="B321" s="58" t="s">
        <v>140</v>
      </c>
      <c r="C321" s="8" t="s">
        <v>37</v>
      </c>
      <c r="D321" s="8" t="s">
        <v>160</v>
      </c>
      <c r="E321" s="8"/>
      <c r="F321" s="7"/>
      <c r="G321" s="7"/>
      <c r="H321" s="106">
        <f>H322+H324+H326+H328+H330+H332+H334+H336</f>
        <v>18219.4</v>
      </c>
      <c r="I321" s="38"/>
      <c r="J321" s="38"/>
      <c r="K321" s="38"/>
      <c r="L321" s="38"/>
      <c r="M321" s="38"/>
      <c r="N321" s="38"/>
      <c r="O321" s="38"/>
    </row>
    <row r="322" spans="1:15" ht="33.75" customHeight="1">
      <c r="A322" s="3" t="s">
        <v>232</v>
      </c>
      <c r="B322" s="58" t="s">
        <v>140</v>
      </c>
      <c r="C322" s="9" t="s">
        <v>37</v>
      </c>
      <c r="D322" s="9" t="s">
        <v>248</v>
      </c>
      <c r="E322" s="11"/>
      <c r="F322" s="39"/>
      <c r="G322" s="44"/>
      <c r="H322" s="106">
        <f>H323</f>
        <v>270</v>
      </c>
      <c r="I322" s="38"/>
      <c r="J322" s="38"/>
      <c r="K322" s="38"/>
      <c r="L322" s="38"/>
      <c r="M322" s="38"/>
      <c r="N322" s="38"/>
      <c r="O322" s="38"/>
    </row>
    <row r="323" spans="1:15" ht="30">
      <c r="A323" s="2" t="s">
        <v>4</v>
      </c>
      <c r="B323" s="59" t="s">
        <v>140</v>
      </c>
      <c r="C323" s="1" t="s">
        <v>37</v>
      </c>
      <c r="D323" s="1" t="s">
        <v>248</v>
      </c>
      <c r="E323" s="1" t="s">
        <v>3</v>
      </c>
      <c r="F323" s="6">
        <v>14118.4</v>
      </c>
      <c r="G323" s="48" t="s">
        <v>137</v>
      </c>
      <c r="H323" s="107">
        <v>270</v>
      </c>
      <c r="I323" s="38"/>
      <c r="J323" s="38"/>
      <c r="K323" s="38"/>
      <c r="L323" s="38"/>
      <c r="M323" s="38"/>
      <c r="N323" s="38"/>
      <c r="O323" s="38"/>
    </row>
    <row r="324" spans="1:15" ht="15.75" customHeight="1">
      <c r="A324" s="3" t="s">
        <v>228</v>
      </c>
      <c r="B324" s="58" t="s">
        <v>140</v>
      </c>
      <c r="C324" s="9" t="s">
        <v>37</v>
      </c>
      <c r="D324" s="9" t="s">
        <v>244</v>
      </c>
      <c r="E324" s="9"/>
      <c r="F324" s="7" t="e">
        <f>#REF!</f>
        <v>#REF!</v>
      </c>
      <c r="G324" s="7"/>
      <c r="H324" s="106">
        <f>H325</f>
        <v>11289</v>
      </c>
      <c r="I324" s="38"/>
      <c r="J324" s="38"/>
      <c r="K324" s="38"/>
      <c r="L324" s="38"/>
      <c r="M324" s="38"/>
      <c r="N324" s="38"/>
      <c r="O324" s="38"/>
    </row>
    <row r="325" spans="1:15" ht="13.5" customHeight="1">
      <c r="A325" s="2" t="s">
        <v>381</v>
      </c>
      <c r="B325" s="59" t="s">
        <v>140</v>
      </c>
      <c r="C325" s="1" t="s">
        <v>37</v>
      </c>
      <c r="D325" s="1" t="s">
        <v>244</v>
      </c>
      <c r="E325" s="1" t="s">
        <v>382</v>
      </c>
      <c r="F325" s="6">
        <v>2449.7</v>
      </c>
      <c r="G325" s="48" t="s">
        <v>137</v>
      </c>
      <c r="H325" s="107">
        <v>11289</v>
      </c>
      <c r="I325" s="82"/>
      <c r="J325" s="72"/>
      <c r="K325" s="38"/>
      <c r="L325" s="38"/>
      <c r="M325" s="38"/>
      <c r="N325" s="38"/>
      <c r="O325" s="38"/>
    </row>
    <row r="326" spans="1:15" ht="17.25" customHeight="1">
      <c r="A326" s="3" t="s">
        <v>229</v>
      </c>
      <c r="B326" s="58" t="s">
        <v>140</v>
      </c>
      <c r="C326" s="9" t="s">
        <v>37</v>
      </c>
      <c r="D326" s="9" t="s">
        <v>245</v>
      </c>
      <c r="E326" s="9"/>
      <c r="F326" s="7">
        <f>F327</f>
        <v>262.3</v>
      </c>
      <c r="G326" s="7"/>
      <c r="H326" s="106">
        <f>H327</f>
        <v>82.6</v>
      </c>
      <c r="I326" s="38"/>
      <c r="J326" s="38"/>
      <c r="K326" s="38"/>
      <c r="L326" s="38"/>
      <c r="M326" s="38"/>
      <c r="N326" s="38"/>
      <c r="O326" s="38"/>
    </row>
    <row r="327" spans="1:15" ht="17.25" customHeight="1">
      <c r="A327" s="2" t="s">
        <v>381</v>
      </c>
      <c r="B327" s="59" t="s">
        <v>140</v>
      </c>
      <c r="C327" s="1" t="s">
        <v>37</v>
      </c>
      <c r="D327" s="1" t="s">
        <v>245</v>
      </c>
      <c r="E327" s="1" t="s">
        <v>382</v>
      </c>
      <c r="F327" s="6">
        <v>262.3</v>
      </c>
      <c r="G327" s="48" t="s">
        <v>137</v>
      </c>
      <c r="H327" s="107">
        <v>82.6</v>
      </c>
      <c r="I327" s="38"/>
      <c r="J327" s="38"/>
      <c r="K327" s="38"/>
      <c r="L327" s="38"/>
      <c r="M327" s="38"/>
      <c r="N327" s="38"/>
      <c r="O327" s="38"/>
    </row>
    <row r="328" spans="1:15" ht="16.5" customHeight="1">
      <c r="A328" s="3" t="s">
        <v>230</v>
      </c>
      <c r="B328" s="58" t="s">
        <v>140</v>
      </c>
      <c r="C328" s="9" t="s">
        <v>37</v>
      </c>
      <c r="D328" s="9" t="s">
        <v>246</v>
      </c>
      <c r="E328" s="9"/>
      <c r="F328" s="7" t="e">
        <f>#REF!+#REF!</f>
        <v>#REF!</v>
      </c>
      <c r="G328" s="19"/>
      <c r="H328" s="106">
        <f>H329</f>
        <v>1120.7</v>
      </c>
      <c r="I328" s="38"/>
      <c r="J328" s="38"/>
      <c r="K328" s="38"/>
      <c r="L328" s="38"/>
      <c r="M328" s="38"/>
      <c r="N328" s="38"/>
      <c r="O328" s="38"/>
    </row>
    <row r="329" spans="1:15" ht="15">
      <c r="A329" s="2" t="s">
        <v>381</v>
      </c>
      <c r="B329" s="59" t="s">
        <v>140</v>
      </c>
      <c r="C329" s="1" t="s">
        <v>37</v>
      </c>
      <c r="D329" s="1" t="s">
        <v>246</v>
      </c>
      <c r="E329" s="1" t="s">
        <v>382</v>
      </c>
      <c r="F329" s="6">
        <v>14118.4</v>
      </c>
      <c r="G329" s="48" t="s">
        <v>137</v>
      </c>
      <c r="H329" s="107">
        <v>1120.7</v>
      </c>
      <c r="I329" s="70"/>
      <c r="J329" s="72"/>
      <c r="K329" s="38"/>
      <c r="L329" s="38"/>
      <c r="M329" s="38"/>
      <c r="N329" s="38"/>
      <c r="O329" s="38"/>
    </row>
    <row r="330" spans="1:15" ht="15">
      <c r="A330" s="3" t="s">
        <v>231</v>
      </c>
      <c r="B330" s="58" t="s">
        <v>140</v>
      </c>
      <c r="C330" s="9" t="s">
        <v>37</v>
      </c>
      <c r="D330" s="9" t="s">
        <v>247</v>
      </c>
      <c r="E330" s="9"/>
      <c r="F330" s="7">
        <f>F331</f>
        <v>3499.7</v>
      </c>
      <c r="G330" s="19"/>
      <c r="H330" s="106">
        <f>H331</f>
        <v>2108.1</v>
      </c>
      <c r="I330" s="38"/>
      <c r="J330" s="38"/>
      <c r="K330" s="38"/>
      <c r="L330" s="38"/>
      <c r="M330" s="38"/>
      <c r="N330" s="38"/>
      <c r="O330" s="38"/>
    </row>
    <row r="331" spans="1:15" ht="15" customHeight="1">
      <c r="A331" s="2" t="s">
        <v>435</v>
      </c>
      <c r="B331" s="59" t="s">
        <v>140</v>
      </c>
      <c r="C331" s="1" t="s">
        <v>37</v>
      </c>
      <c r="D331" s="1" t="s">
        <v>247</v>
      </c>
      <c r="E331" s="1" t="s">
        <v>382</v>
      </c>
      <c r="F331" s="6">
        <v>3499.7</v>
      </c>
      <c r="G331" s="48" t="s">
        <v>137</v>
      </c>
      <c r="H331" s="107">
        <v>2108.1</v>
      </c>
      <c r="I331" s="82"/>
      <c r="J331" s="38"/>
      <c r="K331" s="38"/>
      <c r="L331" s="38"/>
      <c r="M331" s="38"/>
      <c r="N331" s="38"/>
      <c r="O331" s="38"/>
    </row>
    <row r="332" spans="1:15" ht="52.5" customHeight="1">
      <c r="A332" s="3" t="s">
        <v>484</v>
      </c>
      <c r="B332" s="58" t="s">
        <v>140</v>
      </c>
      <c r="C332" s="9" t="s">
        <v>37</v>
      </c>
      <c r="D332" s="9" t="s">
        <v>357</v>
      </c>
      <c r="E332" s="9"/>
      <c r="F332" s="7">
        <f>F333</f>
        <v>3499.7</v>
      </c>
      <c r="G332" s="19"/>
      <c r="H332" s="106">
        <f>H333</f>
        <v>600</v>
      </c>
      <c r="I332" s="82"/>
      <c r="J332" s="38"/>
      <c r="K332" s="38"/>
      <c r="L332" s="38"/>
      <c r="M332" s="38"/>
      <c r="N332" s="38"/>
      <c r="O332" s="38"/>
    </row>
    <row r="333" spans="1:15" ht="38.25" customHeight="1">
      <c r="A333" s="2" t="s">
        <v>361</v>
      </c>
      <c r="B333" s="59" t="s">
        <v>140</v>
      </c>
      <c r="C333" s="1" t="s">
        <v>37</v>
      </c>
      <c r="D333" s="1" t="s">
        <v>357</v>
      </c>
      <c r="E333" s="1" t="s">
        <v>382</v>
      </c>
      <c r="F333" s="6">
        <v>3499.7</v>
      </c>
      <c r="G333" s="48" t="s">
        <v>359</v>
      </c>
      <c r="H333" s="107">
        <v>600</v>
      </c>
      <c r="I333" s="82"/>
      <c r="J333" s="38"/>
      <c r="K333" s="38"/>
      <c r="L333" s="38"/>
      <c r="M333" s="38"/>
      <c r="N333" s="38"/>
      <c r="O333" s="38"/>
    </row>
    <row r="334" spans="1:15" ht="30">
      <c r="A334" s="65" t="s">
        <v>483</v>
      </c>
      <c r="B334" s="58" t="s">
        <v>140</v>
      </c>
      <c r="C334" s="9" t="s">
        <v>37</v>
      </c>
      <c r="D334" s="9" t="s">
        <v>358</v>
      </c>
      <c r="E334" s="9"/>
      <c r="F334" s="7" t="e">
        <f>#REF!+#REF!</f>
        <v>#REF!</v>
      </c>
      <c r="G334" s="19"/>
      <c r="H334" s="106">
        <f>H335</f>
        <v>2249</v>
      </c>
      <c r="I334" s="38"/>
      <c r="J334" s="38"/>
      <c r="K334" s="38"/>
      <c r="L334" s="38"/>
      <c r="M334" s="38"/>
      <c r="N334" s="38"/>
      <c r="O334" s="38"/>
    </row>
    <row r="335" spans="1:15" ht="30">
      <c r="A335" s="90" t="s">
        <v>485</v>
      </c>
      <c r="B335" s="96" t="s">
        <v>140</v>
      </c>
      <c r="C335" s="1" t="s">
        <v>37</v>
      </c>
      <c r="D335" s="1" t="s">
        <v>358</v>
      </c>
      <c r="E335" s="1" t="s">
        <v>382</v>
      </c>
      <c r="F335" s="6">
        <v>14118.4</v>
      </c>
      <c r="G335" s="48" t="s">
        <v>360</v>
      </c>
      <c r="H335" s="107">
        <v>2249</v>
      </c>
      <c r="I335" s="38"/>
      <c r="J335" s="38"/>
      <c r="K335" s="38"/>
      <c r="L335" s="38"/>
      <c r="M335" s="38"/>
      <c r="N335" s="38"/>
      <c r="O335" s="38"/>
    </row>
    <row r="336" spans="1:15" ht="45">
      <c r="A336" s="3" t="s">
        <v>462</v>
      </c>
      <c r="B336" s="58" t="s">
        <v>140</v>
      </c>
      <c r="C336" s="9" t="s">
        <v>37</v>
      </c>
      <c r="D336" s="9" t="s">
        <v>471</v>
      </c>
      <c r="E336" s="9"/>
      <c r="F336" s="7"/>
      <c r="G336" s="87"/>
      <c r="H336" s="106">
        <f>H337</f>
        <v>500</v>
      </c>
      <c r="I336" s="38"/>
      <c r="J336" s="38"/>
      <c r="K336" s="38"/>
      <c r="L336" s="38"/>
      <c r="M336" s="38"/>
      <c r="N336" s="38"/>
      <c r="O336" s="38"/>
    </row>
    <row r="337" spans="1:15" ht="30">
      <c r="A337" s="2" t="s">
        <v>472</v>
      </c>
      <c r="B337" s="59" t="s">
        <v>140</v>
      </c>
      <c r="C337" s="1" t="s">
        <v>37</v>
      </c>
      <c r="D337" s="1" t="s">
        <v>471</v>
      </c>
      <c r="E337" s="1" t="s">
        <v>382</v>
      </c>
      <c r="F337" s="6">
        <v>14118.4</v>
      </c>
      <c r="G337" s="48" t="s">
        <v>461</v>
      </c>
      <c r="H337" s="107">
        <v>500</v>
      </c>
      <c r="I337" s="70"/>
      <c r="J337" s="72"/>
      <c r="K337" s="38"/>
      <c r="L337" s="38"/>
      <c r="M337" s="38"/>
      <c r="N337" s="38"/>
      <c r="O337" s="38"/>
    </row>
    <row r="338" spans="1:15" s="12" customFormat="1" ht="20.25" customHeight="1">
      <c r="A338" s="3" t="s">
        <v>54</v>
      </c>
      <c r="B338" s="58" t="s">
        <v>140</v>
      </c>
      <c r="C338" s="9" t="s">
        <v>55</v>
      </c>
      <c r="D338" s="11"/>
      <c r="E338" s="11"/>
      <c r="F338" s="39"/>
      <c r="G338" s="44"/>
      <c r="H338" s="106">
        <f>H344+H339</f>
        <v>39944.2</v>
      </c>
      <c r="I338" s="15"/>
      <c r="J338" s="15"/>
      <c r="K338" s="15"/>
      <c r="L338" s="15"/>
      <c r="M338" s="15"/>
      <c r="N338" s="15"/>
      <c r="O338" s="15"/>
    </row>
    <row r="339" spans="1:15" ht="45" customHeight="1">
      <c r="A339" s="3" t="s">
        <v>320</v>
      </c>
      <c r="B339" s="58" t="s">
        <v>140</v>
      </c>
      <c r="C339" s="9" t="s">
        <v>55</v>
      </c>
      <c r="D339" s="8" t="s">
        <v>313</v>
      </c>
      <c r="E339" s="9"/>
      <c r="F339" s="7"/>
      <c r="G339" s="7"/>
      <c r="H339" s="106">
        <f>H340</f>
        <v>12406</v>
      </c>
      <c r="I339" s="38"/>
      <c r="J339" s="38"/>
      <c r="K339" s="38"/>
      <c r="L339" s="38"/>
      <c r="M339" s="38"/>
      <c r="N339" s="38"/>
      <c r="O339" s="38"/>
    </row>
    <row r="340" spans="1:15" ht="15">
      <c r="A340" s="3" t="s">
        <v>317</v>
      </c>
      <c r="B340" s="58" t="s">
        <v>140</v>
      </c>
      <c r="C340" s="9" t="s">
        <v>55</v>
      </c>
      <c r="D340" s="8" t="s">
        <v>343</v>
      </c>
      <c r="E340" s="9"/>
      <c r="F340" s="7"/>
      <c r="G340" s="7"/>
      <c r="H340" s="106">
        <f>H341</f>
        <v>12406</v>
      </c>
      <c r="I340" s="38"/>
      <c r="J340" s="38"/>
      <c r="K340" s="38"/>
      <c r="L340" s="38"/>
      <c r="M340" s="38"/>
      <c r="N340" s="38"/>
      <c r="O340" s="38"/>
    </row>
    <row r="341" spans="1:15" ht="15">
      <c r="A341" s="3" t="s">
        <v>316</v>
      </c>
      <c r="B341" s="58" t="s">
        <v>140</v>
      </c>
      <c r="C341" s="9" t="s">
        <v>55</v>
      </c>
      <c r="D341" s="8" t="s">
        <v>344</v>
      </c>
      <c r="E341" s="9"/>
      <c r="F341" s="7"/>
      <c r="G341" s="7"/>
      <c r="H341" s="106">
        <f>H342</f>
        <v>12406</v>
      </c>
      <c r="I341" s="38"/>
      <c r="J341" s="38"/>
      <c r="K341" s="38"/>
      <c r="L341" s="38"/>
      <c r="M341" s="38"/>
      <c r="N341" s="38"/>
      <c r="O341" s="38"/>
    </row>
    <row r="342" spans="1:15" ht="23.25" customHeight="1">
      <c r="A342" s="36" t="s">
        <v>186</v>
      </c>
      <c r="B342" s="58" t="s">
        <v>140</v>
      </c>
      <c r="C342" s="9" t="s">
        <v>55</v>
      </c>
      <c r="D342" s="9" t="s">
        <v>345</v>
      </c>
      <c r="E342" s="9"/>
      <c r="F342" s="7"/>
      <c r="G342" s="7"/>
      <c r="H342" s="106">
        <f>H343</f>
        <v>12406</v>
      </c>
      <c r="I342" s="38"/>
      <c r="J342" s="38"/>
      <c r="K342" s="38"/>
      <c r="L342" s="38"/>
      <c r="M342" s="38"/>
      <c r="N342" s="38"/>
      <c r="O342" s="38"/>
    </row>
    <row r="343" spans="1:15" ht="15.75">
      <c r="A343" s="2" t="s">
        <v>386</v>
      </c>
      <c r="B343" s="59" t="s">
        <v>140</v>
      </c>
      <c r="C343" s="1" t="s">
        <v>55</v>
      </c>
      <c r="D343" s="1" t="s">
        <v>345</v>
      </c>
      <c r="E343" s="1" t="s">
        <v>385</v>
      </c>
      <c r="F343" s="4"/>
      <c r="G343" s="48" t="s">
        <v>137</v>
      </c>
      <c r="H343" s="107">
        <v>12406</v>
      </c>
      <c r="I343" s="14"/>
      <c r="J343" s="38"/>
      <c r="K343" s="38"/>
      <c r="L343" s="38"/>
      <c r="M343" s="38"/>
      <c r="N343" s="38"/>
      <c r="O343" s="38"/>
    </row>
    <row r="344" spans="1:15" s="12" customFormat="1" ht="15">
      <c r="A344" s="3" t="s">
        <v>401</v>
      </c>
      <c r="B344" s="58" t="s">
        <v>140</v>
      </c>
      <c r="C344" s="9" t="s">
        <v>55</v>
      </c>
      <c r="D344" s="8" t="s">
        <v>158</v>
      </c>
      <c r="E344" s="11"/>
      <c r="F344" s="39"/>
      <c r="G344" s="44"/>
      <c r="H344" s="106">
        <f>H345</f>
        <v>27538.2</v>
      </c>
      <c r="I344" s="15"/>
      <c r="J344" s="15"/>
      <c r="K344" s="15"/>
      <c r="L344" s="15"/>
      <c r="M344" s="15"/>
      <c r="N344" s="15"/>
      <c r="O344" s="15"/>
    </row>
    <row r="345" spans="1:15" s="12" customFormat="1" ht="15">
      <c r="A345" s="28" t="s">
        <v>402</v>
      </c>
      <c r="B345" s="58" t="s">
        <v>140</v>
      </c>
      <c r="C345" s="9" t="s">
        <v>55</v>
      </c>
      <c r="D345" s="8" t="s">
        <v>159</v>
      </c>
      <c r="E345" s="11"/>
      <c r="F345" s="39"/>
      <c r="G345" s="44"/>
      <c r="H345" s="106">
        <f>H346</f>
        <v>27538.2</v>
      </c>
      <c r="I345" s="15"/>
      <c r="J345" s="15"/>
      <c r="K345" s="15"/>
      <c r="L345" s="15"/>
      <c r="M345" s="15"/>
      <c r="N345" s="15"/>
      <c r="O345" s="15"/>
    </row>
    <row r="346" spans="1:15" s="12" customFormat="1" ht="15">
      <c r="A346" s="28" t="s">
        <v>402</v>
      </c>
      <c r="B346" s="58" t="s">
        <v>140</v>
      </c>
      <c r="C346" s="9" t="s">
        <v>55</v>
      </c>
      <c r="D346" s="8" t="s">
        <v>160</v>
      </c>
      <c r="E346" s="11"/>
      <c r="F346" s="39"/>
      <c r="G346" s="44"/>
      <c r="H346" s="106">
        <f>H347</f>
        <v>27538.2</v>
      </c>
      <c r="I346" s="15"/>
      <c r="J346" s="15"/>
      <c r="K346" s="15"/>
      <c r="L346" s="15"/>
      <c r="M346" s="15"/>
      <c r="N346" s="15"/>
      <c r="O346" s="15"/>
    </row>
    <row r="347" spans="1:15" ht="15">
      <c r="A347" s="3" t="s">
        <v>43</v>
      </c>
      <c r="B347" s="58" t="s">
        <v>140</v>
      </c>
      <c r="C347" s="9" t="s">
        <v>55</v>
      </c>
      <c r="D347" s="9" t="s">
        <v>254</v>
      </c>
      <c r="E347" s="9"/>
      <c r="F347" s="7"/>
      <c r="G347" s="19"/>
      <c r="H347" s="106">
        <f>H348+H349+H350+H351</f>
        <v>27538.2</v>
      </c>
      <c r="I347" s="38"/>
      <c r="J347" s="38"/>
      <c r="K347" s="38"/>
      <c r="L347" s="38"/>
      <c r="M347" s="38"/>
      <c r="N347" s="38"/>
      <c r="O347" s="38"/>
    </row>
    <row r="348" spans="1:15" ht="15">
      <c r="A348" s="2" t="s">
        <v>393</v>
      </c>
      <c r="B348" s="59" t="s">
        <v>140</v>
      </c>
      <c r="C348" s="1" t="s">
        <v>55</v>
      </c>
      <c r="D348" s="1" t="s">
        <v>254</v>
      </c>
      <c r="E348" s="1" t="s">
        <v>392</v>
      </c>
      <c r="F348" s="6"/>
      <c r="G348" s="48" t="s">
        <v>137</v>
      </c>
      <c r="H348" s="107">
        <v>21495.5</v>
      </c>
      <c r="I348" s="38"/>
      <c r="J348" s="38"/>
      <c r="K348" s="38"/>
      <c r="L348" s="38"/>
      <c r="M348" s="38"/>
      <c r="N348" s="38"/>
      <c r="O348" s="38"/>
    </row>
    <row r="349" spans="1:20" ht="15">
      <c r="A349" s="2" t="s">
        <v>381</v>
      </c>
      <c r="B349" s="59" t="s">
        <v>140</v>
      </c>
      <c r="C349" s="1" t="s">
        <v>55</v>
      </c>
      <c r="D349" s="1" t="s">
        <v>254</v>
      </c>
      <c r="E349" s="1" t="s">
        <v>382</v>
      </c>
      <c r="F349" s="6"/>
      <c r="G349" s="48" t="s">
        <v>137</v>
      </c>
      <c r="H349" s="107">
        <v>5963.2</v>
      </c>
      <c r="I349" s="83"/>
      <c r="J349" s="83"/>
      <c r="K349" s="83"/>
      <c r="L349" s="84"/>
      <c r="M349" s="72"/>
      <c r="N349" s="72"/>
      <c r="O349" s="72"/>
      <c r="P349" s="71"/>
      <c r="Q349" s="71"/>
      <c r="R349" s="71"/>
      <c r="S349" s="71"/>
      <c r="T349" s="71"/>
    </row>
    <row r="350" spans="1:15" ht="15">
      <c r="A350" s="2" t="s">
        <v>395</v>
      </c>
      <c r="B350" s="59" t="s">
        <v>140</v>
      </c>
      <c r="C350" s="1" t="s">
        <v>55</v>
      </c>
      <c r="D350" s="1" t="s">
        <v>254</v>
      </c>
      <c r="E350" s="1" t="s">
        <v>394</v>
      </c>
      <c r="F350" s="6"/>
      <c r="G350" s="48" t="s">
        <v>137</v>
      </c>
      <c r="H350" s="107">
        <v>50</v>
      </c>
      <c r="I350" s="38"/>
      <c r="J350" s="38"/>
      <c r="K350" s="38"/>
      <c r="L350" s="38"/>
      <c r="M350" s="38"/>
      <c r="N350" s="38"/>
      <c r="O350" s="38"/>
    </row>
    <row r="351" spans="1:15" ht="15">
      <c r="A351" s="2" t="s">
        <v>384</v>
      </c>
      <c r="B351" s="59" t="s">
        <v>140</v>
      </c>
      <c r="C351" s="1" t="s">
        <v>55</v>
      </c>
      <c r="D351" s="1" t="s">
        <v>254</v>
      </c>
      <c r="E351" s="1" t="s">
        <v>383</v>
      </c>
      <c r="F351" s="6"/>
      <c r="G351" s="48" t="s">
        <v>137</v>
      </c>
      <c r="H351" s="107">
        <v>29.5</v>
      </c>
      <c r="I351" s="38"/>
      <c r="J351" s="38"/>
      <c r="K351" s="38"/>
      <c r="L351" s="38"/>
      <c r="M351" s="38"/>
      <c r="N351" s="38"/>
      <c r="O351" s="38"/>
    </row>
    <row r="352" spans="1:15" ht="15">
      <c r="A352" s="3" t="s">
        <v>73</v>
      </c>
      <c r="B352" s="58" t="s">
        <v>140</v>
      </c>
      <c r="C352" s="9" t="s">
        <v>71</v>
      </c>
      <c r="D352" s="11"/>
      <c r="E352" s="11"/>
      <c r="F352" s="39"/>
      <c r="G352" s="39"/>
      <c r="H352" s="106">
        <f aca="true" t="shared" si="1" ref="H352:H357">H353</f>
        <v>311.6</v>
      </c>
      <c r="I352" s="38"/>
      <c r="J352" s="38"/>
      <c r="K352" s="38"/>
      <c r="L352" s="38"/>
      <c r="M352" s="38"/>
      <c r="N352" s="38"/>
      <c r="O352" s="38"/>
    </row>
    <row r="353" spans="1:15" ht="15">
      <c r="A353" s="3" t="s">
        <v>74</v>
      </c>
      <c r="B353" s="58" t="s">
        <v>140</v>
      </c>
      <c r="C353" s="9" t="s">
        <v>72</v>
      </c>
      <c r="D353" s="11"/>
      <c r="E353" s="11"/>
      <c r="F353" s="39"/>
      <c r="G353" s="39"/>
      <c r="H353" s="106">
        <f t="shared" si="1"/>
        <v>311.6</v>
      </c>
      <c r="I353" s="38"/>
      <c r="J353" s="38"/>
      <c r="K353" s="38"/>
      <c r="L353" s="38"/>
      <c r="M353" s="38"/>
      <c r="N353" s="38"/>
      <c r="O353" s="38"/>
    </row>
    <row r="354" spans="1:15" ht="45">
      <c r="A354" s="3" t="s">
        <v>144</v>
      </c>
      <c r="B354" s="58" t="s">
        <v>140</v>
      </c>
      <c r="C354" s="9" t="s">
        <v>72</v>
      </c>
      <c r="D354" s="8" t="s">
        <v>257</v>
      </c>
      <c r="E354" s="11"/>
      <c r="F354" s="39"/>
      <c r="G354" s="39"/>
      <c r="H354" s="106">
        <f t="shared" si="1"/>
        <v>311.6</v>
      </c>
      <c r="I354" s="38"/>
      <c r="J354" s="38"/>
      <c r="K354" s="38"/>
      <c r="L354" s="38"/>
      <c r="M354" s="38"/>
      <c r="N354" s="38"/>
      <c r="O354" s="38"/>
    </row>
    <row r="355" spans="1:15" ht="20.25" customHeight="1">
      <c r="A355" s="3" t="s">
        <v>233</v>
      </c>
      <c r="B355" s="58" t="s">
        <v>140</v>
      </c>
      <c r="C355" s="9" t="s">
        <v>72</v>
      </c>
      <c r="D355" s="8" t="s">
        <v>258</v>
      </c>
      <c r="E355" s="11"/>
      <c r="F355" s="39"/>
      <c r="G355" s="39"/>
      <c r="H355" s="106">
        <f t="shared" si="1"/>
        <v>311.6</v>
      </c>
      <c r="I355" s="38"/>
      <c r="J355" s="38"/>
      <c r="K355" s="38"/>
      <c r="L355" s="38"/>
      <c r="M355" s="38"/>
      <c r="N355" s="38"/>
      <c r="O355" s="38"/>
    </row>
    <row r="356" spans="1:15" ht="32.25" customHeight="1">
      <c r="A356" s="3" t="s">
        <v>255</v>
      </c>
      <c r="B356" s="58" t="s">
        <v>140</v>
      </c>
      <c r="C356" s="9" t="s">
        <v>72</v>
      </c>
      <c r="D356" s="8" t="s">
        <v>259</v>
      </c>
      <c r="E356" s="11"/>
      <c r="F356" s="39"/>
      <c r="G356" s="39"/>
      <c r="H356" s="106">
        <f t="shared" si="1"/>
        <v>311.6</v>
      </c>
      <c r="I356" s="38"/>
      <c r="J356" s="38"/>
      <c r="K356" s="38"/>
      <c r="L356" s="38"/>
      <c r="M356" s="38"/>
      <c r="N356" s="38"/>
      <c r="O356" s="38"/>
    </row>
    <row r="357" spans="1:15" ht="29.25" customHeight="1">
      <c r="A357" s="36" t="s">
        <v>256</v>
      </c>
      <c r="B357" s="58" t="s">
        <v>140</v>
      </c>
      <c r="C357" s="9" t="s">
        <v>72</v>
      </c>
      <c r="D357" s="8" t="s">
        <v>260</v>
      </c>
      <c r="E357" s="11"/>
      <c r="F357" s="39"/>
      <c r="G357" s="39"/>
      <c r="H357" s="106">
        <f t="shared" si="1"/>
        <v>311.6</v>
      </c>
      <c r="I357" s="38"/>
      <c r="J357" s="38"/>
      <c r="K357" s="38"/>
      <c r="L357" s="38"/>
      <c r="M357" s="38"/>
      <c r="N357" s="38"/>
      <c r="O357" s="38"/>
    </row>
    <row r="358" spans="1:15" ht="15">
      <c r="A358" s="2" t="s">
        <v>386</v>
      </c>
      <c r="B358" s="59" t="s">
        <v>140</v>
      </c>
      <c r="C358" s="1" t="s">
        <v>72</v>
      </c>
      <c r="D358" s="1" t="s">
        <v>260</v>
      </c>
      <c r="E358" s="1" t="s">
        <v>385</v>
      </c>
      <c r="F358" s="6"/>
      <c r="G358" s="48" t="s">
        <v>137</v>
      </c>
      <c r="H358" s="107">
        <v>311.6</v>
      </c>
      <c r="I358" s="85"/>
      <c r="J358" s="38"/>
      <c r="K358" s="38"/>
      <c r="L358" s="38"/>
      <c r="M358" s="38"/>
      <c r="N358" s="38"/>
      <c r="O358" s="38"/>
    </row>
    <row r="359" spans="1:15" s="12" customFormat="1" ht="15">
      <c r="A359" s="3" t="s">
        <v>63</v>
      </c>
      <c r="B359" s="58" t="s">
        <v>140</v>
      </c>
      <c r="C359" s="9" t="s">
        <v>28</v>
      </c>
      <c r="D359" s="11" t="s">
        <v>41</v>
      </c>
      <c r="E359" s="11" t="s">
        <v>41</v>
      </c>
      <c r="F359" s="7" t="e">
        <f>F360+F382</f>
        <v>#REF!</v>
      </c>
      <c r="G359" s="7"/>
      <c r="H359" s="106">
        <f>H360+H382</f>
        <v>84068</v>
      </c>
      <c r="I359" s="15"/>
      <c r="J359" s="15"/>
      <c r="K359" s="15"/>
      <c r="L359" s="15"/>
      <c r="M359" s="15"/>
      <c r="N359" s="15"/>
      <c r="O359" s="15"/>
    </row>
    <row r="360" spans="1:15" s="12" customFormat="1" ht="15">
      <c r="A360" s="3" t="s">
        <v>42</v>
      </c>
      <c r="B360" s="58" t="s">
        <v>140</v>
      </c>
      <c r="C360" s="9" t="s">
        <v>29</v>
      </c>
      <c r="D360" s="9" t="s">
        <v>41</v>
      </c>
      <c r="E360" s="9" t="s">
        <v>41</v>
      </c>
      <c r="F360" s="7" t="e">
        <f>#REF!+#REF!+#REF!</f>
        <v>#REF!</v>
      </c>
      <c r="G360" s="7"/>
      <c r="H360" s="106">
        <f>H361+H375</f>
        <v>73444.5</v>
      </c>
      <c r="I360" s="15"/>
      <c r="J360" s="15"/>
      <c r="K360" s="15"/>
      <c r="L360" s="15"/>
      <c r="M360" s="15"/>
      <c r="N360" s="15"/>
      <c r="O360" s="15"/>
    </row>
    <row r="361" spans="1:15" s="12" customFormat="1" ht="45">
      <c r="A361" s="3" t="s">
        <v>144</v>
      </c>
      <c r="B361" s="58" t="s">
        <v>140</v>
      </c>
      <c r="C361" s="9" t="s">
        <v>29</v>
      </c>
      <c r="D361" s="8" t="s">
        <v>257</v>
      </c>
      <c r="E361" s="9"/>
      <c r="F361" s="7"/>
      <c r="G361" s="7"/>
      <c r="H361" s="106">
        <f>H362+H370</f>
        <v>73022.1</v>
      </c>
      <c r="I361" s="15"/>
      <c r="J361" s="15"/>
      <c r="K361" s="15"/>
      <c r="L361" s="15"/>
      <c r="M361" s="15"/>
      <c r="N361" s="15"/>
      <c r="O361" s="15"/>
    </row>
    <row r="362" spans="1:15" s="12" customFormat="1" ht="21" customHeight="1">
      <c r="A362" s="3" t="s">
        <v>261</v>
      </c>
      <c r="B362" s="58" t="s">
        <v>140</v>
      </c>
      <c r="C362" s="9" t="s">
        <v>29</v>
      </c>
      <c r="D362" s="8" t="s">
        <v>263</v>
      </c>
      <c r="E362" s="9"/>
      <c r="F362" s="7"/>
      <c r="G362" s="7"/>
      <c r="H362" s="106">
        <f>H363</f>
        <v>40102.9</v>
      </c>
      <c r="I362" s="15"/>
      <c r="J362" s="15"/>
      <c r="K362" s="15"/>
      <c r="L362" s="15"/>
      <c r="M362" s="15"/>
      <c r="N362" s="15"/>
      <c r="O362" s="15"/>
    </row>
    <row r="363" spans="1:15" s="12" customFormat="1" ht="33.75" customHeight="1">
      <c r="A363" s="3" t="s">
        <v>262</v>
      </c>
      <c r="B363" s="58" t="s">
        <v>140</v>
      </c>
      <c r="C363" s="9" t="s">
        <v>29</v>
      </c>
      <c r="D363" s="8" t="s">
        <v>273</v>
      </c>
      <c r="E363" s="9"/>
      <c r="F363" s="7"/>
      <c r="G363" s="7"/>
      <c r="H363" s="106">
        <f>H364+H366+H368</f>
        <v>40102.9</v>
      </c>
      <c r="I363" s="15"/>
      <c r="J363" s="15"/>
      <c r="K363" s="15"/>
      <c r="L363" s="15"/>
      <c r="M363" s="15"/>
      <c r="N363" s="15"/>
      <c r="O363" s="15"/>
    </row>
    <row r="364" spans="1:15" s="12" customFormat="1" ht="30" customHeight="1">
      <c r="A364" s="36" t="s">
        <v>186</v>
      </c>
      <c r="B364" s="58" t="s">
        <v>140</v>
      </c>
      <c r="C364" s="9" t="s">
        <v>29</v>
      </c>
      <c r="D364" s="9" t="s">
        <v>274</v>
      </c>
      <c r="E364" s="9"/>
      <c r="F364" s="7"/>
      <c r="G364" s="7"/>
      <c r="H364" s="106">
        <f>H365</f>
        <v>37972</v>
      </c>
      <c r="I364" s="15"/>
      <c r="J364" s="15"/>
      <c r="K364" s="15"/>
      <c r="L364" s="15"/>
      <c r="M364" s="15"/>
      <c r="N364" s="15"/>
      <c r="O364" s="15"/>
    </row>
    <row r="365" spans="1:15" s="12" customFormat="1" ht="19.5" customHeight="1">
      <c r="A365" s="2" t="s">
        <v>386</v>
      </c>
      <c r="B365" s="59" t="s">
        <v>140</v>
      </c>
      <c r="C365" s="1" t="s">
        <v>29</v>
      </c>
      <c r="D365" s="1" t="s">
        <v>274</v>
      </c>
      <c r="E365" s="1" t="s">
        <v>385</v>
      </c>
      <c r="F365" s="4"/>
      <c r="G365" s="48" t="s">
        <v>137</v>
      </c>
      <c r="H365" s="107">
        <v>37972</v>
      </c>
      <c r="I365" s="15"/>
      <c r="J365" s="15"/>
      <c r="K365" s="15"/>
      <c r="L365" s="15"/>
      <c r="M365" s="15"/>
      <c r="N365" s="15"/>
      <c r="O365" s="15"/>
    </row>
    <row r="366" spans="1:15" s="12" customFormat="1" ht="30.75" customHeight="1">
      <c r="A366" s="3" t="s">
        <v>374</v>
      </c>
      <c r="B366" s="58" t="s">
        <v>140</v>
      </c>
      <c r="C366" s="9" t="s">
        <v>29</v>
      </c>
      <c r="D366" s="9" t="s">
        <v>375</v>
      </c>
      <c r="E366" s="9"/>
      <c r="F366" s="7"/>
      <c r="G366" s="7"/>
      <c r="H366" s="106">
        <f>H367</f>
        <v>1850</v>
      </c>
      <c r="I366" s="15"/>
      <c r="J366" s="15"/>
      <c r="K366" s="15"/>
      <c r="L366" s="15"/>
      <c r="M366" s="15"/>
      <c r="N366" s="15"/>
      <c r="O366" s="15"/>
    </row>
    <row r="367" spans="1:15" s="12" customFormat="1" ht="21" customHeight="1">
      <c r="A367" s="2" t="s">
        <v>387</v>
      </c>
      <c r="B367" s="59" t="s">
        <v>140</v>
      </c>
      <c r="C367" s="1" t="s">
        <v>29</v>
      </c>
      <c r="D367" s="1" t="s">
        <v>375</v>
      </c>
      <c r="E367" s="1" t="s">
        <v>385</v>
      </c>
      <c r="F367" s="4"/>
      <c r="G367" s="48" t="s">
        <v>376</v>
      </c>
      <c r="H367" s="107">
        <v>1850</v>
      </c>
      <c r="I367" s="15"/>
      <c r="J367" s="15"/>
      <c r="K367" s="15"/>
      <c r="L367" s="15"/>
      <c r="M367" s="15"/>
      <c r="N367" s="15"/>
      <c r="O367" s="15"/>
    </row>
    <row r="368" spans="1:15" s="12" customFormat="1" ht="15.75" customHeight="1">
      <c r="A368" s="3" t="s">
        <v>439</v>
      </c>
      <c r="B368" s="58" t="s">
        <v>140</v>
      </c>
      <c r="C368" s="9" t="s">
        <v>29</v>
      </c>
      <c r="D368" s="9" t="s">
        <v>426</v>
      </c>
      <c r="E368" s="9"/>
      <c r="F368" s="7"/>
      <c r="G368" s="7"/>
      <c r="H368" s="106">
        <f>H369</f>
        <v>280.9</v>
      </c>
      <c r="I368" s="15"/>
      <c r="J368" s="15"/>
      <c r="K368" s="15"/>
      <c r="L368" s="15"/>
      <c r="M368" s="15"/>
      <c r="N368" s="15"/>
      <c r="O368" s="15"/>
    </row>
    <row r="369" spans="1:15" s="12" customFormat="1" ht="32.25" customHeight="1">
      <c r="A369" s="90" t="s">
        <v>476</v>
      </c>
      <c r="B369" s="59" t="s">
        <v>140</v>
      </c>
      <c r="C369" s="1" t="s">
        <v>29</v>
      </c>
      <c r="D369" s="1" t="s">
        <v>426</v>
      </c>
      <c r="E369" s="1" t="s">
        <v>385</v>
      </c>
      <c r="F369" s="4"/>
      <c r="G369" s="48" t="s">
        <v>475</v>
      </c>
      <c r="H369" s="107">
        <v>280.9</v>
      </c>
      <c r="I369" s="15"/>
      <c r="J369" s="15"/>
      <c r="K369" s="15"/>
      <c r="L369" s="15"/>
      <c r="M369" s="15"/>
      <c r="N369" s="15"/>
      <c r="O369" s="15"/>
    </row>
    <row r="370" spans="1:15" s="12" customFormat="1" ht="18" customHeight="1">
      <c r="A370" s="3" t="s">
        <v>264</v>
      </c>
      <c r="B370" s="58" t="s">
        <v>140</v>
      </c>
      <c r="C370" s="9" t="s">
        <v>29</v>
      </c>
      <c r="D370" s="8" t="s">
        <v>275</v>
      </c>
      <c r="E370" s="9"/>
      <c r="F370" s="7"/>
      <c r="G370" s="7"/>
      <c r="H370" s="106">
        <f>H371</f>
        <v>32919.2</v>
      </c>
      <c r="I370" s="15"/>
      <c r="J370" s="15"/>
      <c r="K370" s="15"/>
      <c r="L370" s="15"/>
      <c r="M370" s="15"/>
      <c r="N370" s="15"/>
      <c r="O370" s="15"/>
    </row>
    <row r="371" spans="1:15" s="12" customFormat="1" ht="20.25" customHeight="1">
      <c r="A371" s="3" t="s">
        <v>265</v>
      </c>
      <c r="B371" s="58" t="s">
        <v>140</v>
      </c>
      <c r="C371" s="9" t="s">
        <v>29</v>
      </c>
      <c r="D371" s="8" t="s">
        <v>276</v>
      </c>
      <c r="E371" s="9"/>
      <c r="F371" s="7"/>
      <c r="G371" s="7"/>
      <c r="H371" s="106">
        <f>H372</f>
        <v>32919.2</v>
      </c>
      <c r="I371" s="15"/>
      <c r="J371" s="15"/>
      <c r="K371" s="15"/>
      <c r="L371" s="15"/>
      <c r="M371" s="15"/>
      <c r="N371" s="15"/>
      <c r="O371" s="15"/>
    </row>
    <row r="372" spans="1:15" ht="29.25" customHeight="1">
      <c r="A372" s="36" t="s">
        <v>348</v>
      </c>
      <c r="B372" s="58" t="s">
        <v>140</v>
      </c>
      <c r="C372" s="9" t="s">
        <v>29</v>
      </c>
      <c r="D372" s="9" t="s">
        <v>342</v>
      </c>
      <c r="E372" s="9"/>
      <c r="F372" s="7">
        <v>709.3</v>
      </c>
      <c r="G372" s="7"/>
      <c r="H372" s="106">
        <f>SUM(H373:H374)</f>
        <v>32919.2</v>
      </c>
      <c r="I372" s="38"/>
      <c r="J372" s="38"/>
      <c r="K372" s="38"/>
      <c r="L372" s="38"/>
      <c r="M372" s="38"/>
      <c r="N372" s="38"/>
      <c r="O372" s="38"/>
    </row>
    <row r="373" spans="1:15" ht="16.5" customHeight="1">
      <c r="A373" s="51" t="s">
        <v>294</v>
      </c>
      <c r="B373" s="59" t="s">
        <v>140</v>
      </c>
      <c r="C373" s="1" t="s">
        <v>29</v>
      </c>
      <c r="D373" s="1" t="s">
        <v>342</v>
      </c>
      <c r="E373" s="1" t="s">
        <v>382</v>
      </c>
      <c r="F373" s="6"/>
      <c r="G373" s="48" t="s">
        <v>145</v>
      </c>
      <c r="H373" s="107">
        <v>20020</v>
      </c>
      <c r="I373" s="38"/>
      <c r="J373" s="38"/>
      <c r="K373" s="38"/>
      <c r="L373" s="38"/>
      <c r="M373" s="38"/>
      <c r="N373" s="38"/>
      <c r="O373" s="38"/>
    </row>
    <row r="374" spans="1:15" ht="16.5" customHeight="1">
      <c r="A374" s="51" t="s">
        <v>294</v>
      </c>
      <c r="B374" s="96" t="s">
        <v>140</v>
      </c>
      <c r="C374" s="1" t="s">
        <v>29</v>
      </c>
      <c r="D374" s="1" t="s">
        <v>342</v>
      </c>
      <c r="E374" s="92" t="s">
        <v>385</v>
      </c>
      <c r="F374" s="6"/>
      <c r="G374" s="48" t="s">
        <v>145</v>
      </c>
      <c r="H374" s="107">
        <v>12899.2</v>
      </c>
      <c r="I374" s="38"/>
      <c r="J374" s="38"/>
      <c r="K374" s="38"/>
      <c r="L374" s="38"/>
      <c r="M374" s="38"/>
      <c r="N374" s="38"/>
      <c r="O374" s="38"/>
    </row>
    <row r="375" spans="1:15" ht="16.5" customHeight="1">
      <c r="A375" s="3" t="s">
        <v>401</v>
      </c>
      <c r="B375" s="58" t="s">
        <v>140</v>
      </c>
      <c r="C375" s="9" t="s">
        <v>29</v>
      </c>
      <c r="D375" s="9" t="s">
        <v>158</v>
      </c>
      <c r="E375" s="1"/>
      <c r="F375" s="6"/>
      <c r="G375" s="48"/>
      <c r="H375" s="106">
        <f>H376</f>
        <v>422.4</v>
      </c>
      <c r="I375" s="38"/>
      <c r="J375" s="38"/>
      <c r="K375" s="38"/>
      <c r="L375" s="38"/>
      <c r="M375" s="38"/>
      <c r="N375" s="38"/>
      <c r="O375" s="38"/>
    </row>
    <row r="376" spans="1:15" ht="16.5" customHeight="1">
      <c r="A376" s="3" t="s">
        <v>488</v>
      </c>
      <c r="B376" s="58" t="s">
        <v>140</v>
      </c>
      <c r="C376" s="9" t="s">
        <v>29</v>
      </c>
      <c r="D376" s="9" t="s">
        <v>159</v>
      </c>
      <c r="E376" s="1"/>
      <c r="F376" s="6"/>
      <c r="G376" s="48"/>
      <c r="H376" s="106">
        <f>H377</f>
        <v>422.4</v>
      </c>
      <c r="I376" s="38"/>
      <c r="J376" s="38"/>
      <c r="K376" s="38"/>
      <c r="L376" s="38"/>
      <c r="M376" s="38"/>
      <c r="N376" s="38"/>
      <c r="O376" s="38"/>
    </row>
    <row r="377" spans="1:15" ht="16.5" customHeight="1">
      <c r="A377" s="3" t="s">
        <v>488</v>
      </c>
      <c r="B377" s="58" t="s">
        <v>140</v>
      </c>
      <c r="C377" s="9" t="s">
        <v>29</v>
      </c>
      <c r="D377" s="9" t="s">
        <v>160</v>
      </c>
      <c r="E377" s="1"/>
      <c r="F377" s="6"/>
      <c r="G377" s="48"/>
      <c r="H377" s="106">
        <f>H378+H380</f>
        <v>422.4</v>
      </c>
      <c r="I377" s="38"/>
      <c r="J377" s="38"/>
      <c r="K377" s="38"/>
      <c r="L377" s="38"/>
      <c r="M377" s="38"/>
      <c r="N377" s="38"/>
      <c r="O377" s="38"/>
    </row>
    <row r="378" spans="1:15" ht="71.25" customHeight="1">
      <c r="A378" s="3" t="s">
        <v>486</v>
      </c>
      <c r="B378" s="58" t="s">
        <v>140</v>
      </c>
      <c r="C378" s="9" t="s">
        <v>29</v>
      </c>
      <c r="D378" s="9" t="s">
        <v>478</v>
      </c>
      <c r="E378" s="1"/>
      <c r="F378" s="6"/>
      <c r="G378" s="48"/>
      <c r="H378" s="106">
        <f>H379</f>
        <v>384</v>
      </c>
      <c r="I378" s="38"/>
      <c r="J378" s="38"/>
      <c r="K378" s="38"/>
      <c r="L378" s="38"/>
      <c r="M378" s="38"/>
      <c r="N378" s="38"/>
      <c r="O378" s="38"/>
    </row>
    <row r="379" spans="1:15" ht="16.5" customHeight="1">
      <c r="A379" s="2" t="s">
        <v>487</v>
      </c>
      <c r="B379" s="96" t="s">
        <v>140</v>
      </c>
      <c r="C379" s="1" t="s">
        <v>29</v>
      </c>
      <c r="D379" s="1" t="s">
        <v>478</v>
      </c>
      <c r="E379" s="1" t="s">
        <v>385</v>
      </c>
      <c r="F379" s="6"/>
      <c r="G379" s="48" t="s">
        <v>479</v>
      </c>
      <c r="H379" s="107">
        <v>384</v>
      </c>
      <c r="I379" s="38"/>
      <c r="J379" s="38"/>
      <c r="K379" s="38"/>
      <c r="L379" s="38"/>
      <c r="M379" s="38"/>
      <c r="N379" s="38"/>
      <c r="O379" s="38"/>
    </row>
    <row r="380" spans="1:15" ht="70.5" customHeight="1">
      <c r="A380" s="3" t="s">
        <v>486</v>
      </c>
      <c r="B380" s="58" t="s">
        <v>140</v>
      </c>
      <c r="C380" s="9" t="s">
        <v>29</v>
      </c>
      <c r="D380" s="9" t="s">
        <v>480</v>
      </c>
      <c r="E380" s="1"/>
      <c r="F380" s="6"/>
      <c r="G380" s="48"/>
      <c r="H380" s="106">
        <f>H381</f>
        <v>38.4</v>
      </c>
      <c r="I380" s="38"/>
      <c r="J380" s="38"/>
      <c r="K380" s="38"/>
      <c r="L380" s="38"/>
      <c r="M380" s="38"/>
      <c r="N380" s="38"/>
      <c r="O380" s="38"/>
    </row>
    <row r="381" spans="1:15" ht="16.5" customHeight="1">
      <c r="A381" s="51" t="s">
        <v>294</v>
      </c>
      <c r="B381" s="96" t="s">
        <v>140</v>
      </c>
      <c r="C381" s="1" t="s">
        <v>29</v>
      </c>
      <c r="D381" s="1" t="s">
        <v>480</v>
      </c>
      <c r="E381" s="1" t="s">
        <v>385</v>
      </c>
      <c r="F381" s="6"/>
      <c r="G381" s="48" t="s">
        <v>145</v>
      </c>
      <c r="H381" s="107">
        <v>38.4</v>
      </c>
      <c r="I381" s="38"/>
      <c r="J381" s="38"/>
      <c r="K381" s="38"/>
      <c r="L381" s="38"/>
      <c r="M381" s="38"/>
      <c r="N381" s="38"/>
      <c r="O381" s="38"/>
    </row>
    <row r="382" spans="1:15" s="12" customFormat="1" ht="15">
      <c r="A382" s="3" t="s">
        <v>64</v>
      </c>
      <c r="B382" s="58" t="s">
        <v>140</v>
      </c>
      <c r="C382" s="9" t="s">
        <v>65</v>
      </c>
      <c r="D382" s="9" t="s">
        <v>41</v>
      </c>
      <c r="E382" s="9" t="s">
        <v>41</v>
      </c>
      <c r="F382" s="7" t="e">
        <f>F384</f>
        <v>#REF!</v>
      </c>
      <c r="G382" s="7"/>
      <c r="H382" s="106">
        <f>H383+H390</f>
        <v>10623.5</v>
      </c>
      <c r="I382" s="15"/>
      <c r="J382" s="15"/>
      <c r="K382" s="15"/>
      <c r="L382" s="15"/>
      <c r="M382" s="15"/>
      <c r="N382" s="15"/>
      <c r="O382" s="15"/>
    </row>
    <row r="383" spans="1:15" s="12" customFormat="1" ht="45">
      <c r="A383" s="3" t="s">
        <v>144</v>
      </c>
      <c r="B383" s="58" t="s">
        <v>140</v>
      </c>
      <c r="C383" s="9" t="s">
        <v>65</v>
      </c>
      <c r="D383" s="8" t="s">
        <v>257</v>
      </c>
      <c r="E383" s="9"/>
      <c r="F383" s="7"/>
      <c r="G383" s="7"/>
      <c r="H383" s="106">
        <f>H384</f>
        <v>7273.4</v>
      </c>
      <c r="I383" s="15"/>
      <c r="J383" s="15"/>
      <c r="K383" s="15"/>
      <c r="L383" s="15"/>
      <c r="M383" s="15"/>
      <c r="N383" s="15"/>
      <c r="O383" s="15"/>
    </row>
    <row r="384" spans="1:15" ht="33" customHeight="1">
      <c r="A384" s="36" t="s">
        <v>266</v>
      </c>
      <c r="B384" s="58" t="s">
        <v>140</v>
      </c>
      <c r="C384" s="9" t="s">
        <v>65</v>
      </c>
      <c r="D384" s="8" t="s">
        <v>277</v>
      </c>
      <c r="E384" s="9" t="s">
        <v>41</v>
      </c>
      <c r="F384" s="7" t="e">
        <f>F391</f>
        <v>#REF!</v>
      </c>
      <c r="G384" s="7"/>
      <c r="H384" s="106">
        <f>H385</f>
        <v>7273.4</v>
      </c>
      <c r="I384" s="38"/>
      <c r="J384" s="38"/>
      <c r="K384" s="38"/>
      <c r="L384" s="38"/>
      <c r="M384" s="38"/>
      <c r="N384" s="38"/>
      <c r="O384" s="38"/>
    </row>
    <row r="385" spans="1:15" ht="18.75" customHeight="1">
      <c r="A385" s="36" t="s">
        <v>268</v>
      </c>
      <c r="B385" s="58" t="s">
        <v>140</v>
      </c>
      <c r="C385" s="9" t="s">
        <v>65</v>
      </c>
      <c r="D385" s="8" t="s">
        <v>278</v>
      </c>
      <c r="E385" s="9"/>
      <c r="F385" s="7"/>
      <c r="G385" s="7"/>
      <c r="H385" s="106">
        <f>H386+H388</f>
        <v>7273.4</v>
      </c>
      <c r="I385" s="38"/>
      <c r="J385" s="38"/>
      <c r="K385" s="38"/>
      <c r="L385" s="38"/>
      <c r="M385" s="38"/>
      <c r="N385" s="38"/>
      <c r="O385" s="38"/>
    </row>
    <row r="386" spans="1:15" ht="18.75" customHeight="1">
      <c r="A386" s="36" t="s">
        <v>267</v>
      </c>
      <c r="B386" s="58" t="s">
        <v>140</v>
      </c>
      <c r="C386" s="9" t="s">
        <v>65</v>
      </c>
      <c r="D386" s="8" t="s">
        <v>279</v>
      </c>
      <c r="E386" s="9"/>
      <c r="F386" s="7"/>
      <c r="G386" s="7"/>
      <c r="H386" s="106">
        <f>H387</f>
        <v>7273.4</v>
      </c>
      <c r="I386" s="38"/>
      <c r="J386" s="38"/>
      <c r="K386" s="38"/>
      <c r="L386" s="38"/>
      <c r="M386" s="38"/>
      <c r="N386" s="38"/>
      <c r="O386" s="38"/>
    </row>
    <row r="387" spans="1:15" ht="15.75">
      <c r="A387" s="2" t="s">
        <v>386</v>
      </c>
      <c r="B387" s="59" t="s">
        <v>140</v>
      </c>
      <c r="C387" s="1" t="s">
        <v>65</v>
      </c>
      <c r="D387" s="1" t="s">
        <v>279</v>
      </c>
      <c r="E387" s="1" t="s">
        <v>385</v>
      </c>
      <c r="F387" s="4"/>
      <c r="G387" s="48" t="s">
        <v>137</v>
      </c>
      <c r="H387" s="107">
        <v>7273.4</v>
      </c>
      <c r="I387" s="38"/>
      <c r="J387" s="38"/>
      <c r="K387" s="38"/>
      <c r="L387" s="38"/>
      <c r="M387" s="38"/>
      <c r="N387" s="38"/>
      <c r="O387" s="38"/>
    </row>
    <row r="388" spans="1:15" ht="30" hidden="1">
      <c r="A388" s="3" t="s">
        <v>362</v>
      </c>
      <c r="B388" s="60" t="s">
        <v>140</v>
      </c>
      <c r="C388" s="9" t="s">
        <v>65</v>
      </c>
      <c r="D388" s="9" t="s">
        <v>364</v>
      </c>
      <c r="E388" s="11"/>
      <c r="F388" s="39"/>
      <c r="G388" s="39"/>
      <c r="H388" s="106">
        <f>H389</f>
        <v>0</v>
      </c>
      <c r="I388" s="38"/>
      <c r="J388" s="38"/>
      <c r="K388" s="38"/>
      <c r="L388" s="38"/>
      <c r="M388" s="38"/>
      <c r="N388" s="38"/>
      <c r="O388" s="38"/>
    </row>
    <row r="389" spans="1:15" ht="30" hidden="1">
      <c r="A389" s="2" t="s">
        <v>363</v>
      </c>
      <c r="B389" s="58" t="s">
        <v>140</v>
      </c>
      <c r="C389" s="11" t="s">
        <v>65</v>
      </c>
      <c r="D389" s="11" t="s">
        <v>364</v>
      </c>
      <c r="E389" s="11" t="s">
        <v>8</v>
      </c>
      <c r="F389" s="39">
        <f>1263.17+2006.33</f>
        <v>3269.5</v>
      </c>
      <c r="G389" s="52" t="s">
        <v>360</v>
      </c>
      <c r="H389" s="113">
        <v>0</v>
      </c>
      <c r="I389" s="38"/>
      <c r="J389" s="38"/>
      <c r="K389" s="38"/>
      <c r="L389" s="38"/>
      <c r="M389" s="38"/>
      <c r="N389" s="38"/>
      <c r="O389" s="38"/>
    </row>
    <row r="390" spans="1:15" ht="15">
      <c r="A390" s="3" t="s">
        <v>401</v>
      </c>
      <c r="B390" s="58" t="s">
        <v>140</v>
      </c>
      <c r="C390" s="9" t="s">
        <v>65</v>
      </c>
      <c r="D390" s="8" t="s">
        <v>158</v>
      </c>
      <c r="E390" s="11"/>
      <c r="F390" s="7"/>
      <c r="G390" s="7"/>
      <c r="H390" s="106">
        <f>H391</f>
        <v>3350.1</v>
      </c>
      <c r="I390" s="38"/>
      <c r="J390" s="38"/>
      <c r="K390" s="38"/>
      <c r="L390" s="38"/>
      <c r="M390" s="38"/>
      <c r="N390" s="38"/>
      <c r="O390" s="38"/>
    </row>
    <row r="391" spans="1:15" ht="15">
      <c r="A391" s="28" t="s">
        <v>402</v>
      </c>
      <c r="B391" s="58" t="s">
        <v>140</v>
      </c>
      <c r="C391" s="9" t="s">
        <v>65</v>
      </c>
      <c r="D391" s="8" t="s">
        <v>159</v>
      </c>
      <c r="E391" s="9" t="s">
        <v>41</v>
      </c>
      <c r="F391" s="7" t="e">
        <f>#REF!+F394</f>
        <v>#REF!</v>
      </c>
      <c r="G391" s="7"/>
      <c r="H391" s="106">
        <f>H392</f>
        <v>3350.1</v>
      </c>
      <c r="I391" s="38"/>
      <c r="J391" s="38"/>
      <c r="K391" s="38"/>
      <c r="L391" s="38"/>
      <c r="M391" s="38"/>
      <c r="N391" s="38"/>
      <c r="O391" s="38"/>
    </row>
    <row r="392" spans="1:15" ht="15">
      <c r="A392" s="28" t="s">
        <v>402</v>
      </c>
      <c r="B392" s="58" t="s">
        <v>140</v>
      </c>
      <c r="C392" s="9" t="s">
        <v>65</v>
      </c>
      <c r="D392" s="8" t="s">
        <v>160</v>
      </c>
      <c r="E392" s="9"/>
      <c r="F392" s="7"/>
      <c r="G392" s="7"/>
      <c r="H392" s="106">
        <f>H393+H395+H397</f>
        <v>3350.1</v>
      </c>
      <c r="I392" s="38"/>
      <c r="J392" s="38"/>
      <c r="K392" s="38"/>
      <c r="L392" s="38"/>
      <c r="M392" s="38"/>
      <c r="N392" s="38"/>
      <c r="O392" s="38"/>
    </row>
    <row r="393" spans="1:15" ht="15">
      <c r="A393" s="3" t="s">
        <v>269</v>
      </c>
      <c r="B393" s="58" t="s">
        <v>140</v>
      </c>
      <c r="C393" s="9" t="s">
        <v>65</v>
      </c>
      <c r="D393" s="9" t="s">
        <v>280</v>
      </c>
      <c r="E393" s="9"/>
      <c r="F393" s="7"/>
      <c r="G393" s="7"/>
      <c r="H393" s="106">
        <f>H394</f>
        <v>1680.1</v>
      </c>
      <c r="I393" s="38"/>
      <c r="J393" s="38"/>
      <c r="K393" s="38"/>
      <c r="L393" s="38"/>
      <c r="M393" s="38"/>
      <c r="N393" s="38"/>
      <c r="O393" s="38"/>
    </row>
    <row r="394" spans="1:15" ht="15">
      <c r="A394" s="2" t="s">
        <v>381</v>
      </c>
      <c r="B394" s="59" t="s">
        <v>140</v>
      </c>
      <c r="C394" s="1" t="s">
        <v>65</v>
      </c>
      <c r="D394" s="1" t="s">
        <v>280</v>
      </c>
      <c r="E394" s="1" t="s">
        <v>382</v>
      </c>
      <c r="F394" s="6">
        <f>1263.17+2006.33</f>
        <v>3269.5</v>
      </c>
      <c r="G394" s="48" t="s">
        <v>137</v>
      </c>
      <c r="H394" s="107">
        <v>1680.1</v>
      </c>
      <c r="I394" s="86"/>
      <c r="J394" s="86"/>
      <c r="K394" s="84"/>
      <c r="L394" s="38"/>
      <c r="M394" s="38"/>
      <c r="N394" s="38"/>
      <c r="O394" s="38"/>
    </row>
    <row r="395" spans="1:15" ht="30">
      <c r="A395" s="2" t="s">
        <v>489</v>
      </c>
      <c r="B395" s="58" t="s">
        <v>140</v>
      </c>
      <c r="C395" s="9" t="s">
        <v>65</v>
      </c>
      <c r="D395" s="9" t="s">
        <v>358</v>
      </c>
      <c r="E395" s="9"/>
      <c r="F395" s="7"/>
      <c r="G395" s="7"/>
      <c r="H395" s="106">
        <f>H396</f>
        <v>350</v>
      </c>
      <c r="I395" s="86"/>
      <c r="J395" s="86"/>
      <c r="K395" s="84"/>
      <c r="L395" s="38"/>
      <c r="M395" s="38"/>
      <c r="N395" s="38"/>
      <c r="O395" s="38"/>
    </row>
    <row r="396" spans="1:15" ht="30">
      <c r="A396" s="2" t="s">
        <v>363</v>
      </c>
      <c r="B396" s="96" t="s">
        <v>140</v>
      </c>
      <c r="C396" s="1" t="s">
        <v>65</v>
      </c>
      <c r="D396" s="1" t="s">
        <v>358</v>
      </c>
      <c r="E396" s="1" t="s">
        <v>385</v>
      </c>
      <c r="F396" s="6"/>
      <c r="G396" s="48" t="s">
        <v>360</v>
      </c>
      <c r="H396" s="107">
        <v>350</v>
      </c>
      <c r="I396" s="86"/>
      <c r="J396" s="86"/>
      <c r="K396" s="84"/>
      <c r="L396" s="38"/>
      <c r="M396" s="38"/>
      <c r="N396" s="38"/>
      <c r="O396" s="38"/>
    </row>
    <row r="397" spans="1:15" ht="45">
      <c r="A397" s="3" t="s">
        <v>462</v>
      </c>
      <c r="B397" s="58" t="s">
        <v>140</v>
      </c>
      <c r="C397" s="9" t="s">
        <v>65</v>
      </c>
      <c r="D397" s="9" t="s">
        <v>471</v>
      </c>
      <c r="E397" s="1"/>
      <c r="F397" s="6"/>
      <c r="G397" s="48"/>
      <c r="H397" s="106">
        <f>H398</f>
        <v>1320</v>
      </c>
      <c r="I397" s="86"/>
      <c r="J397" s="86"/>
      <c r="K397" s="84"/>
      <c r="L397" s="38"/>
      <c r="M397" s="38"/>
      <c r="N397" s="38"/>
      <c r="O397" s="38"/>
    </row>
    <row r="398" spans="1:15" ht="30">
      <c r="A398" s="2" t="s">
        <v>472</v>
      </c>
      <c r="B398" s="59" t="s">
        <v>140</v>
      </c>
      <c r="C398" s="1" t="s">
        <v>65</v>
      </c>
      <c r="D398" s="1" t="s">
        <v>471</v>
      </c>
      <c r="E398" s="1" t="s">
        <v>385</v>
      </c>
      <c r="F398" s="6">
        <f>1263.17+2006.33</f>
        <v>3269.5</v>
      </c>
      <c r="G398" s="48" t="s">
        <v>461</v>
      </c>
      <c r="H398" s="107">
        <v>1320</v>
      </c>
      <c r="I398" s="74"/>
      <c r="J398" s="72"/>
      <c r="K398" s="84"/>
      <c r="L398" s="38"/>
      <c r="M398" s="38"/>
      <c r="N398" s="38"/>
      <c r="O398" s="38"/>
    </row>
    <row r="399" spans="1:15" s="12" customFormat="1" ht="15">
      <c r="A399" s="3" t="s">
        <v>30</v>
      </c>
      <c r="B399" s="58" t="s">
        <v>140</v>
      </c>
      <c r="C399" s="9" t="s">
        <v>31</v>
      </c>
      <c r="D399" s="11"/>
      <c r="E399" s="11"/>
      <c r="F399" s="7" t="e">
        <f>F406+F414+F400</f>
        <v>#REF!</v>
      </c>
      <c r="G399" s="7"/>
      <c r="H399" s="106">
        <f>H400+H406+H414</f>
        <v>15083.3</v>
      </c>
      <c r="I399" s="15"/>
      <c r="J399" s="15"/>
      <c r="K399" s="15"/>
      <c r="L399" s="15"/>
      <c r="M399" s="15"/>
      <c r="N399" s="15"/>
      <c r="O399" s="15"/>
    </row>
    <row r="400" spans="1:15" ht="15">
      <c r="A400" s="3" t="s">
        <v>52</v>
      </c>
      <c r="B400" s="58" t="s">
        <v>140</v>
      </c>
      <c r="C400" s="9" t="s">
        <v>51</v>
      </c>
      <c r="D400" s="11"/>
      <c r="E400" s="13"/>
      <c r="F400" s="53">
        <f>F404</f>
        <v>0</v>
      </c>
      <c r="G400" s="53"/>
      <c r="H400" s="108">
        <f>H401</f>
        <v>1533.3</v>
      </c>
      <c r="I400" s="38"/>
      <c r="J400" s="38"/>
      <c r="K400" s="38"/>
      <c r="L400" s="38"/>
      <c r="M400" s="38"/>
      <c r="N400" s="38"/>
      <c r="O400" s="38"/>
    </row>
    <row r="401" spans="1:15" ht="15">
      <c r="A401" s="3" t="s">
        <v>401</v>
      </c>
      <c r="B401" s="58" t="s">
        <v>140</v>
      </c>
      <c r="C401" s="9" t="s">
        <v>51</v>
      </c>
      <c r="D401" s="8" t="s">
        <v>158</v>
      </c>
      <c r="E401" s="13"/>
      <c r="F401" s="53"/>
      <c r="G401" s="53"/>
      <c r="H401" s="108">
        <f>H402</f>
        <v>1533.3</v>
      </c>
      <c r="I401" s="38"/>
      <c r="J401" s="38"/>
      <c r="K401" s="38"/>
      <c r="L401" s="38"/>
      <c r="M401" s="38"/>
      <c r="N401" s="38"/>
      <c r="O401" s="38"/>
    </row>
    <row r="402" spans="1:15" ht="15">
      <c r="A402" s="28" t="s">
        <v>402</v>
      </c>
      <c r="B402" s="58" t="s">
        <v>140</v>
      </c>
      <c r="C402" s="9" t="s">
        <v>51</v>
      </c>
      <c r="D402" s="8" t="s">
        <v>159</v>
      </c>
      <c r="E402" s="13"/>
      <c r="F402" s="53"/>
      <c r="G402" s="53"/>
      <c r="H402" s="108">
        <f>H403</f>
        <v>1533.3</v>
      </c>
      <c r="I402" s="38"/>
      <c r="J402" s="38"/>
      <c r="K402" s="38"/>
      <c r="L402" s="38"/>
      <c r="M402" s="38"/>
      <c r="N402" s="38"/>
      <c r="O402" s="38"/>
    </row>
    <row r="403" spans="1:15" ht="15">
      <c r="A403" s="28" t="s">
        <v>402</v>
      </c>
      <c r="B403" s="58" t="s">
        <v>140</v>
      </c>
      <c r="C403" s="9" t="s">
        <v>51</v>
      </c>
      <c r="D403" s="8" t="s">
        <v>160</v>
      </c>
      <c r="E403" s="13"/>
      <c r="F403" s="53"/>
      <c r="G403" s="53"/>
      <c r="H403" s="108">
        <f>H404</f>
        <v>1533.3</v>
      </c>
      <c r="I403" s="38"/>
      <c r="J403" s="38"/>
      <c r="K403" s="38"/>
      <c r="L403" s="38"/>
      <c r="M403" s="38"/>
      <c r="N403" s="38"/>
      <c r="O403" s="38"/>
    </row>
    <row r="404" spans="1:15" ht="15">
      <c r="A404" s="3" t="s">
        <v>270</v>
      </c>
      <c r="B404" s="58" t="s">
        <v>140</v>
      </c>
      <c r="C404" s="9" t="s">
        <v>51</v>
      </c>
      <c r="D404" s="9" t="s">
        <v>281</v>
      </c>
      <c r="E404" s="37"/>
      <c r="F404" s="39">
        <f>F405</f>
        <v>0</v>
      </c>
      <c r="G404" s="39"/>
      <c r="H404" s="106">
        <f>H405</f>
        <v>1533.3</v>
      </c>
      <c r="I404" s="38"/>
      <c r="J404" s="38"/>
      <c r="K404" s="38"/>
      <c r="L404" s="38"/>
      <c r="M404" s="38"/>
      <c r="N404" s="38"/>
      <c r="O404" s="38"/>
    </row>
    <row r="405" spans="1:15" ht="15">
      <c r="A405" s="2" t="s">
        <v>390</v>
      </c>
      <c r="B405" s="59" t="s">
        <v>140</v>
      </c>
      <c r="C405" s="1" t="s">
        <v>51</v>
      </c>
      <c r="D405" s="1" t="s">
        <v>281</v>
      </c>
      <c r="E405" s="1" t="s">
        <v>391</v>
      </c>
      <c r="F405" s="6">
        <v>0</v>
      </c>
      <c r="G405" s="48" t="s">
        <v>137</v>
      </c>
      <c r="H405" s="107">
        <v>1533.3</v>
      </c>
      <c r="I405" s="38"/>
      <c r="J405" s="38"/>
      <c r="K405" s="38"/>
      <c r="L405" s="38"/>
      <c r="M405" s="38"/>
      <c r="N405" s="38"/>
      <c r="O405" s="38"/>
    </row>
    <row r="406" spans="1:15" ht="15">
      <c r="A406" s="3" t="s">
        <v>32</v>
      </c>
      <c r="B406" s="58" t="s">
        <v>140</v>
      </c>
      <c r="C406" s="8" t="s">
        <v>33</v>
      </c>
      <c r="D406" s="8"/>
      <c r="E406" s="13"/>
      <c r="F406" s="7" t="e">
        <f>F408</f>
        <v>#REF!</v>
      </c>
      <c r="G406" s="7"/>
      <c r="H406" s="106">
        <f>H408</f>
        <v>13300</v>
      </c>
      <c r="I406" s="38"/>
      <c r="J406" s="38"/>
      <c r="K406" s="38"/>
      <c r="L406" s="38"/>
      <c r="M406" s="38"/>
      <c r="N406" s="38"/>
      <c r="O406" s="38"/>
    </row>
    <row r="407" spans="1:15" ht="15">
      <c r="A407" s="3" t="s">
        <v>401</v>
      </c>
      <c r="B407" s="58" t="s">
        <v>140</v>
      </c>
      <c r="C407" s="8" t="s">
        <v>33</v>
      </c>
      <c r="D407" s="8" t="s">
        <v>158</v>
      </c>
      <c r="E407" s="13"/>
      <c r="F407" s="7"/>
      <c r="G407" s="7"/>
      <c r="H407" s="106">
        <f>H408</f>
        <v>13300</v>
      </c>
      <c r="I407" s="38"/>
      <c r="J407" s="38"/>
      <c r="K407" s="38"/>
      <c r="L407" s="38"/>
      <c r="M407" s="38"/>
      <c r="N407" s="38"/>
      <c r="O407" s="38"/>
    </row>
    <row r="408" spans="1:15" ht="15">
      <c r="A408" s="28" t="s">
        <v>402</v>
      </c>
      <c r="B408" s="58" t="s">
        <v>140</v>
      </c>
      <c r="C408" s="8" t="s">
        <v>33</v>
      </c>
      <c r="D408" s="8" t="s">
        <v>159</v>
      </c>
      <c r="E408" s="13"/>
      <c r="F408" s="53" t="e">
        <f>#REF!</f>
        <v>#REF!</v>
      </c>
      <c r="G408" s="53"/>
      <c r="H408" s="108">
        <f>H409</f>
        <v>13300</v>
      </c>
      <c r="I408" s="38"/>
      <c r="J408" s="38"/>
      <c r="K408" s="38"/>
      <c r="L408" s="38"/>
      <c r="M408" s="38"/>
      <c r="N408" s="38"/>
      <c r="O408" s="38"/>
    </row>
    <row r="409" spans="1:15" ht="15">
      <c r="A409" s="28" t="s">
        <v>402</v>
      </c>
      <c r="B409" s="58" t="s">
        <v>140</v>
      </c>
      <c r="C409" s="8" t="s">
        <v>33</v>
      </c>
      <c r="D409" s="8" t="s">
        <v>160</v>
      </c>
      <c r="E409" s="13"/>
      <c r="F409" s="53"/>
      <c r="G409" s="53"/>
      <c r="H409" s="108">
        <f>H412+H410</f>
        <v>13300</v>
      </c>
      <c r="I409" s="38"/>
      <c r="J409" s="38"/>
      <c r="K409" s="38"/>
      <c r="L409" s="38"/>
      <c r="M409" s="38"/>
      <c r="N409" s="38"/>
      <c r="O409" s="38"/>
    </row>
    <row r="410" spans="1:15" ht="60">
      <c r="A410" s="3" t="s">
        <v>112</v>
      </c>
      <c r="B410" s="58" t="s">
        <v>140</v>
      </c>
      <c r="C410" s="8" t="s">
        <v>33</v>
      </c>
      <c r="D410" s="8" t="s">
        <v>283</v>
      </c>
      <c r="E410" s="13"/>
      <c r="F410" s="53" t="e">
        <f>#REF!</f>
        <v>#REF!</v>
      </c>
      <c r="G410" s="53"/>
      <c r="H410" s="108">
        <f>H411</f>
        <v>350</v>
      </c>
      <c r="I410" s="38"/>
      <c r="J410" s="38"/>
      <c r="K410" s="38"/>
      <c r="L410" s="38"/>
      <c r="M410" s="38"/>
      <c r="N410" s="38"/>
      <c r="O410" s="38"/>
    </row>
    <row r="411" spans="1:15" ht="15">
      <c r="A411" s="2" t="s">
        <v>388</v>
      </c>
      <c r="B411" s="59" t="s">
        <v>140</v>
      </c>
      <c r="C411" s="1" t="s">
        <v>33</v>
      </c>
      <c r="D411" s="1" t="s">
        <v>283</v>
      </c>
      <c r="E411" s="1" t="s">
        <v>389</v>
      </c>
      <c r="F411" s="6">
        <v>1000</v>
      </c>
      <c r="G411" s="48" t="s">
        <v>137</v>
      </c>
      <c r="H411" s="107">
        <v>350</v>
      </c>
      <c r="I411" s="38"/>
      <c r="J411" s="38"/>
      <c r="K411" s="38"/>
      <c r="L411" s="38"/>
      <c r="M411" s="38"/>
      <c r="N411" s="38"/>
      <c r="O411" s="38"/>
    </row>
    <row r="412" spans="1:15" ht="30">
      <c r="A412" s="3" t="s">
        <v>111</v>
      </c>
      <c r="B412" s="58" t="s">
        <v>140</v>
      </c>
      <c r="C412" s="8" t="s">
        <v>33</v>
      </c>
      <c r="D412" s="8" t="s">
        <v>282</v>
      </c>
      <c r="E412" s="13"/>
      <c r="F412" s="53"/>
      <c r="G412" s="53"/>
      <c r="H412" s="108">
        <f>H413</f>
        <v>12950</v>
      </c>
      <c r="I412" s="38"/>
      <c r="J412" s="38"/>
      <c r="K412" s="38"/>
      <c r="L412" s="38"/>
      <c r="M412" s="38"/>
      <c r="N412" s="38"/>
      <c r="O412" s="38"/>
    </row>
    <row r="413" spans="1:15" ht="15.75">
      <c r="A413" s="2" t="s">
        <v>388</v>
      </c>
      <c r="B413" s="59" t="s">
        <v>140</v>
      </c>
      <c r="C413" s="1" t="s">
        <v>33</v>
      </c>
      <c r="D413" s="1" t="s">
        <v>282</v>
      </c>
      <c r="E413" s="1" t="s">
        <v>389</v>
      </c>
      <c r="F413" s="10"/>
      <c r="G413" s="48" t="s">
        <v>137</v>
      </c>
      <c r="H413" s="107">
        <v>12950</v>
      </c>
      <c r="I413" s="38"/>
      <c r="J413" s="38"/>
      <c r="K413" s="38"/>
      <c r="L413" s="38"/>
      <c r="M413" s="38"/>
      <c r="N413" s="38"/>
      <c r="O413" s="38"/>
    </row>
    <row r="414" spans="1:15" ht="15">
      <c r="A414" s="3" t="s">
        <v>48</v>
      </c>
      <c r="B414" s="58" t="s">
        <v>140</v>
      </c>
      <c r="C414" s="9" t="s">
        <v>49</v>
      </c>
      <c r="D414" s="9"/>
      <c r="E414" s="11"/>
      <c r="F414" s="7">
        <f>F415</f>
        <v>75</v>
      </c>
      <c r="G414" s="7"/>
      <c r="H414" s="106">
        <f>H415</f>
        <v>250</v>
      </c>
      <c r="I414" s="38"/>
      <c r="J414" s="38"/>
      <c r="K414" s="38"/>
      <c r="L414" s="38"/>
      <c r="M414" s="38"/>
      <c r="N414" s="38"/>
      <c r="O414" s="38"/>
    </row>
    <row r="415" spans="1:15" ht="15">
      <c r="A415" s="3" t="s">
        <v>401</v>
      </c>
      <c r="B415" s="58" t="s">
        <v>140</v>
      </c>
      <c r="C415" s="9" t="s">
        <v>49</v>
      </c>
      <c r="D415" s="9" t="s">
        <v>158</v>
      </c>
      <c r="E415" s="11"/>
      <c r="F415" s="7">
        <f>F416</f>
        <v>75</v>
      </c>
      <c r="G415" s="7"/>
      <c r="H415" s="106">
        <f>H416</f>
        <v>250</v>
      </c>
      <c r="I415" s="38"/>
      <c r="J415" s="38"/>
      <c r="K415" s="38"/>
      <c r="L415" s="38"/>
      <c r="M415" s="38"/>
      <c r="N415" s="38"/>
      <c r="O415" s="38"/>
    </row>
    <row r="416" spans="1:15" ht="15">
      <c r="A416" s="28" t="s">
        <v>402</v>
      </c>
      <c r="B416" s="58" t="s">
        <v>140</v>
      </c>
      <c r="C416" s="9" t="s">
        <v>49</v>
      </c>
      <c r="D416" s="9" t="s">
        <v>159</v>
      </c>
      <c r="E416" s="11"/>
      <c r="F416" s="7">
        <f>F419</f>
        <v>75</v>
      </c>
      <c r="G416" s="7"/>
      <c r="H416" s="106">
        <f>H417</f>
        <v>250</v>
      </c>
      <c r="I416" s="38"/>
      <c r="J416" s="38"/>
      <c r="K416" s="38"/>
      <c r="L416" s="38"/>
      <c r="M416" s="38"/>
      <c r="N416" s="38"/>
      <c r="O416" s="38"/>
    </row>
    <row r="417" spans="1:15" ht="15">
      <c r="A417" s="28" t="s">
        <v>402</v>
      </c>
      <c r="B417" s="58" t="s">
        <v>140</v>
      </c>
      <c r="C417" s="9" t="s">
        <v>49</v>
      </c>
      <c r="D417" s="9" t="s">
        <v>160</v>
      </c>
      <c r="E417" s="11"/>
      <c r="F417" s="7"/>
      <c r="G417" s="7"/>
      <c r="H417" s="106">
        <f>H418</f>
        <v>250</v>
      </c>
      <c r="I417" s="38"/>
      <c r="J417" s="38"/>
      <c r="K417" s="38"/>
      <c r="L417" s="38"/>
      <c r="M417" s="38"/>
      <c r="N417" s="38"/>
      <c r="O417" s="38"/>
    </row>
    <row r="418" spans="1:15" ht="53.25" customHeight="1">
      <c r="A418" s="3" t="s">
        <v>113</v>
      </c>
      <c r="B418" s="58" t="s">
        <v>140</v>
      </c>
      <c r="C418" s="9" t="s">
        <v>49</v>
      </c>
      <c r="D418" s="9" t="s">
        <v>284</v>
      </c>
      <c r="E418" s="11"/>
      <c r="F418" s="7"/>
      <c r="G418" s="7"/>
      <c r="H418" s="106">
        <f>H419</f>
        <v>250</v>
      </c>
      <c r="I418" s="38"/>
      <c r="J418" s="38"/>
      <c r="K418" s="38"/>
      <c r="L418" s="38"/>
      <c r="M418" s="38"/>
      <c r="N418" s="38"/>
      <c r="O418" s="38"/>
    </row>
    <row r="419" spans="1:15" ht="27.75" customHeight="1">
      <c r="A419" s="2" t="s">
        <v>6</v>
      </c>
      <c r="B419" s="59" t="s">
        <v>140</v>
      </c>
      <c r="C419" s="1" t="s">
        <v>49</v>
      </c>
      <c r="D419" s="1" t="s">
        <v>284</v>
      </c>
      <c r="E419" s="1" t="s">
        <v>5</v>
      </c>
      <c r="F419" s="6">
        <v>75</v>
      </c>
      <c r="G419" s="48" t="s">
        <v>137</v>
      </c>
      <c r="H419" s="107">
        <v>250</v>
      </c>
      <c r="I419" s="38"/>
      <c r="J419" s="38"/>
      <c r="K419" s="38"/>
      <c r="L419" s="38"/>
      <c r="M419" s="38"/>
      <c r="N419" s="38"/>
      <c r="O419" s="38"/>
    </row>
    <row r="420" spans="1:15" s="12" customFormat="1" ht="15">
      <c r="A420" s="3" t="s">
        <v>39</v>
      </c>
      <c r="B420" s="58" t="s">
        <v>140</v>
      </c>
      <c r="C420" s="9" t="s">
        <v>143</v>
      </c>
      <c r="D420" s="9" t="s">
        <v>41</v>
      </c>
      <c r="E420" s="9" t="s">
        <v>41</v>
      </c>
      <c r="F420" s="7" t="e">
        <f>F421</f>
        <v>#REF!</v>
      </c>
      <c r="G420" s="7"/>
      <c r="H420" s="106">
        <f>H421+H432</f>
        <v>3104.5</v>
      </c>
      <c r="I420" s="15"/>
      <c r="J420" s="15"/>
      <c r="K420" s="15"/>
      <c r="L420" s="15"/>
      <c r="M420" s="15"/>
      <c r="N420" s="15"/>
      <c r="O420" s="15"/>
    </row>
    <row r="421" spans="1:15" ht="15">
      <c r="A421" s="3" t="s">
        <v>39</v>
      </c>
      <c r="B421" s="58" t="s">
        <v>140</v>
      </c>
      <c r="C421" s="9" t="s">
        <v>66</v>
      </c>
      <c r="D421" s="9"/>
      <c r="E421" s="9"/>
      <c r="F421" s="7" t="e">
        <f>F427</f>
        <v>#REF!</v>
      </c>
      <c r="G421" s="7"/>
      <c r="H421" s="106">
        <f>H427+H422</f>
        <v>3104.5</v>
      </c>
      <c r="I421" s="38"/>
      <c r="J421" s="38"/>
      <c r="K421" s="38"/>
      <c r="L421" s="38"/>
      <c r="M421" s="38"/>
      <c r="N421" s="38"/>
      <c r="O421" s="38"/>
    </row>
    <row r="422" spans="1:15" ht="46.5" customHeight="1">
      <c r="A422" s="3" t="s">
        <v>144</v>
      </c>
      <c r="B422" s="58" t="s">
        <v>140</v>
      </c>
      <c r="C422" s="9" t="s">
        <v>66</v>
      </c>
      <c r="D422" s="9" t="s">
        <v>257</v>
      </c>
      <c r="E422" s="11"/>
      <c r="F422" s="39"/>
      <c r="G422" s="39"/>
      <c r="H422" s="106">
        <f>H423</f>
        <v>2104.5</v>
      </c>
      <c r="I422" s="38"/>
      <c r="J422" s="38"/>
      <c r="K422" s="38"/>
      <c r="L422" s="38"/>
      <c r="M422" s="38"/>
      <c r="N422" s="38"/>
      <c r="O422" s="38"/>
    </row>
    <row r="423" spans="1:15" ht="35.25" customHeight="1">
      <c r="A423" s="36" t="s">
        <v>237</v>
      </c>
      <c r="B423" s="58" t="s">
        <v>140</v>
      </c>
      <c r="C423" s="9" t="s">
        <v>66</v>
      </c>
      <c r="D423" s="9" t="s">
        <v>286</v>
      </c>
      <c r="E423" s="11"/>
      <c r="F423" s="39"/>
      <c r="G423" s="39"/>
      <c r="H423" s="106">
        <f>H424</f>
        <v>2104.5</v>
      </c>
      <c r="I423" s="38"/>
      <c r="J423" s="38"/>
      <c r="K423" s="38"/>
      <c r="L423" s="38"/>
      <c r="M423" s="38"/>
      <c r="N423" s="38"/>
      <c r="O423" s="38"/>
    </row>
    <row r="424" spans="1:15" ht="35.25" customHeight="1">
      <c r="A424" s="36" t="s">
        <v>271</v>
      </c>
      <c r="B424" s="58" t="s">
        <v>140</v>
      </c>
      <c r="C424" s="9" t="s">
        <v>66</v>
      </c>
      <c r="D424" s="9" t="s">
        <v>287</v>
      </c>
      <c r="E424" s="11"/>
      <c r="F424" s="39"/>
      <c r="G424" s="39"/>
      <c r="H424" s="106">
        <f>H425</f>
        <v>2104.5</v>
      </c>
      <c r="I424" s="38"/>
      <c r="J424" s="38"/>
      <c r="K424" s="38"/>
      <c r="L424" s="38"/>
      <c r="M424" s="38"/>
      <c r="N424" s="38"/>
      <c r="O424" s="38"/>
    </row>
    <row r="425" spans="1:15" ht="34.5" customHeight="1">
      <c r="A425" s="36" t="s">
        <v>272</v>
      </c>
      <c r="B425" s="58" t="s">
        <v>140</v>
      </c>
      <c r="C425" s="9" t="s">
        <v>66</v>
      </c>
      <c r="D425" s="9" t="s">
        <v>288</v>
      </c>
      <c r="E425" s="11"/>
      <c r="F425" s="39"/>
      <c r="G425" s="39"/>
      <c r="H425" s="106">
        <f>H426</f>
        <v>2104.5</v>
      </c>
      <c r="I425" s="38"/>
      <c r="J425" s="38"/>
      <c r="K425" s="38"/>
      <c r="L425" s="38"/>
      <c r="M425" s="38"/>
      <c r="N425" s="38"/>
      <c r="O425" s="38"/>
    </row>
    <row r="426" spans="1:15" ht="22.5" customHeight="1">
      <c r="A426" s="2" t="s">
        <v>387</v>
      </c>
      <c r="B426" s="59" t="s">
        <v>140</v>
      </c>
      <c r="C426" s="1" t="s">
        <v>66</v>
      </c>
      <c r="D426" s="1" t="s">
        <v>288</v>
      </c>
      <c r="E426" s="1" t="s">
        <v>385</v>
      </c>
      <c r="F426" s="6"/>
      <c r="G426" s="48" t="s">
        <v>137</v>
      </c>
      <c r="H426" s="107">
        <v>2104.5</v>
      </c>
      <c r="I426" s="38"/>
      <c r="J426" s="38"/>
      <c r="K426" s="38"/>
      <c r="L426" s="38"/>
      <c r="M426" s="38"/>
      <c r="N426" s="38"/>
      <c r="O426" s="38"/>
    </row>
    <row r="427" spans="1:15" ht="15.75" customHeight="1">
      <c r="A427" s="3" t="s">
        <v>401</v>
      </c>
      <c r="B427" s="58" t="s">
        <v>140</v>
      </c>
      <c r="C427" s="9" t="s">
        <v>66</v>
      </c>
      <c r="D427" s="9" t="s">
        <v>158</v>
      </c>
      <c r="E427" s="9"/>
      <c r="F427" s="7" t="e">
        <f>F428</f>
        <v>#REF!</v>
      </c>
      <c r="G427" s="7"/>
      <c r="H427" s="106">
        <f>H428</f>
        <v>1000</v>
      </c>
      <c r="I427" s="38"/>
      <c r="J427" s="38"/>
      <c r="K427" s="38"/>
      <c r="L427" s="38"/>
      <c r="M427" s="38"/>
      <c r="N427" s="38"/>
      <c r="O427" s="38"/>
    </row>
    <row r="428" spans="1:15" ht="20.25" customHeight="1">
      <c r="A428" s="28" t="s">
        <v>402</v>
      </c>
      <c r="B428" s="58" t="s">
        <v>140</v>
      </c>
      <c r="C428" s="9" t="s">
        <v>66</v>
      </c>
      <c r="D428" s="9" t="s">
        <v>159</v>
      </c>
      <c r="E428" s="11"/>
      <c r="F428" s="7" t="e">
        <f>#REF!+F431</f>
        <v>#REF!</v>
      </c>
      <c r="G428" s="7"/>
      <c r="H428" s="106">
        <f>H429</f>
        <v>1000</v>
      </c>
      <c r="I428" s="38"/>
      <c r="J428" s="38"/>
      <c r="K428" s="38"/>
      <c r="L428" s="38"/>
      <c r="M428" s="38"/>
      <c r="N428" s="38"/>
      <c r="O428" s="38"/>
    </row>
    <row r="429" spans="1:15" ht="20.25" customHeight="1">
      <c r="A429" s="28" t="s">
        <v>402</v>
      </c>
      <c r="B429" s="58" t="s">
        <v>140</v>
      </c>
      <c r="C429" s="9" t="s">
        <v>66</v>
      </c>
      <c r="D429" s="9" t="s">
        <v>160</v>
      </c>
      <c r="E429" s="11"/>
      <c r="F429" s="7"/>
      <c r="G429" s="7"/>
      <c r="H429" s="106">
        <f>H430</f>
        <v>1000</v>
      </c>
      <c r="I429" s="38"/>
      <c r="J429" s="38"/>
      <c r="K429" s="38"/>
      <c r="L429" s="38"/>
      <c r="M429" s="38"/>
      <c r="N429" s="38"/>
      <c r="O429" s="38"/>
    </row>
    <row r="430" spans="1:15" ht="78" customHeight="1">
      <c r="A430" s="36" t="s">
        <v>234</v>
      </c>
      <c r="B430" s="58" t="s">
        <v>140</v>
      </c>
      <c r="C430" s="9" t="s">
        <v>66</v>
      </c>
      <c r="D430" s="9" t="s">
        <v>285</v>
      </c>
      <c r="E430" s="11"/>
      <c r="F430" s="7" t="e">
        <f>#REF!+#REF!</f>
        <v>#REF!</v>
      </c>
      <c r="G430" s="7"/>
      <c r="H430" s="106">
        <f>H431</f>
        <v>1000</v>
      </c>
      <c r="I430" s="38"/>
      <c r="J430" s="38"/>
      <c r="K430" s="38"/>
      <c r="L430" s="38"/>
      <c r="M430" s="38"/>
      <c r="N430" s="38"/>
      <c r="O430" s="38"/>
    </row>
    <row r="431" spans="1:15" ht="33" customHeight="1">
      <c r="A431" s="2" t="s">
        <v>4</v>
      </c>
      <c r="B431" s="59" t="s">
        <v>140</v>
      </c>
      <c r="C431" s="1" t="s">
        <v>66</v>
      </c>
      <c r="D431" s="1" t="s">
        <v>285</v>
      </c>
      <c r="E431" s="1" t="s">
        <v>3</v>
      </c>
      <c r="F431" s="6">
        <v>354</v>
      </c>
      <c r="G431" s="48" t="s">
        <v>137</v>
      </c>
      <c r="H431" s="107">
        <v>1000</v>
      </c>
      <c r="I431" s="38"/>
      <c r="J431" s="38"/>
      <c r="K431" s="38"/>
      <c r="L431" s="38"/>
      <c r="M431" s="38"/>
      <c r="N431" s="38"/>
      <c r="O431" s="38"/>
    </row>
    <row r="432" spans="1:15" ht="23.25" customHeight="1" hidden="1">
      <c r="A432" s="3" t="s">
        <v>121</v>
      </c>
      <c r="B432" s="58" t="s">
        <v>140</v>
      </c>
      <c r="C432" s="9" t="s">
        <v>118</v>
      </c>
      <c r="D432" s="9"/>
      <c r="E432" s="9"/>
      <c r="F432" s="7" t="e">
        <f>F433</f>
        <v>#REF!</v>
      </c>
      <c r="G432" s="7"/>
      <c r="H432" s="106">
        <f>H433</f>
        <v>0</v>
      </c>
      <c r="I432" s="38"/>
      <c r="J432" s="38"/>
      <c r="K432" s="38"/>
      <c r="L432" s="38"/>
      <c r="M432" s="38"/>
      <c r="N432" s="38"/>
      <c r="O432" s="38"/>
    </row>
    <row r="433" spans="1:15" ht="18.75" customHeight="1" hidden="1">
      <c r="A433" s="3" t="s">
        <v>96</v>
      </c>
      <c r="B433" s="58" t="s">
        <v>140</v>
      </c>
      <c r="C433" s="9" t="s">
        <v>118</v>
      </c>
      <c r="D433" s="9" t="s">
        <v>94</v>
      </c>
      <c r="E433" s="9"/>
      <c r="F433" s="7" t="e">
        <f>F434</f>
        <v>#REF!</v>
      </c>
      <c r="G433" s="7"/>
      <c r="H433" s="106">
        <f>H434</f>
        <v>0</v>
      </c>
      <c r="I433" s="38"/>
      <c r="J433" s="38"/>
      <c r="K433" s="38"/>
      <c r="L433" s="38"/>
      <c r="M433" s="38"/>
      <c r="N433" s="38"/>
      <c r="O433" s="38"/>
    </row>
    <row r="434" spans="1:15" ht="21" customHeight="1" hidden="1">
      <c r="A434" s="28" t="s">
        <v>97</v>
      </c>
      <c r="B434" s="58" t="s">
        <v>140</v>
      </c>
      <c r="C434" s="9" t="s">
        <v>118</v>
      </c>
      <c r="D434" s="9" t="s">
        <v>95</v>
      </c>
      <c r="E434" s="11"/>
      <c r="F434" s="7" t="e">
        <f>#REF!+F436</f>
        <v>#REF!</v>
      </c>
      <c r="G434" s="7"/>
      <c r="H434" s="106">
        <f>H435</f>
        <v>0</v>
      </c>
      <c r="I434" s="38"/>
      <c r="J434" s="38"/>
      <c r="K434" s="38"/>
      <c r="L434" s="38"/>
      <c r="M434" s="38"/>
      <c r="N434" s="38"/>
      <c r="O434" s="38"/>
    </row>
    <row r="435" spans="1:15" ht="47.25" customHeight="1" hidden="1">
      <c r="A435" s="2" t="s">
        <v>120</v>
      </c>
      <c r="B435" s="58" t="s">
        <v>140</v>
      </c>
      <c r="C435" s="9" t="s">
        <v>118</v>
      </c>
      <c r="D435" s="9" t="s">
        <v>119</v>
      </c>
      <c r="E435" s="11"/>
      <c r="F435" s="7" t="e">
        <f>#REF!+#REF!</f>
        <v>#REF!</v>
      </c>
      <c r="G435" s="7"/>
      <c r="H435" s="106">
        <f>H436</f>
        <v>0</v>
      </c>
      <c r="I435" s="38"/>
      <c r="J435" s="38"/>
      <c r="K435" s="38"/>
      <c r="L435" s="38"/>
      <c r="M435" s="38"/>
      <c r="N435" s="38"/>
      <c r="O435" s="38"/>
    </row>
    <row r="436" spans="1:15" ht="21.75" customHeight="1" hidden="1">
      <c r="A436" s="2" t="s">
        <v>85</v>
      </c>
      <c r="B436" s="60" t="s">
        <v>140</v>
      </c>
      <c r="C436" s="11" t="s">
        <v>118</v>
      </c>
      <c r="D436" s="11" t="s">
        <v>119</v>
      </c>
      <c r="E436" s="11" t="s">
        <v>83</v>
      </c>
      <c r="F436" s="39">
        <v>354</v>
      </c>
      <c r="G436" s="52" t="s">
        <v>137</v>
      </c>
      <c r="H436" s="113">
        <v>0</v>
      </c>
      <c r="I436" s="38"/>
      <c r="J436" s="38"/>
      <c r="K436" s="38"/>
      <c r="L436" s="38"/>
      <c r="M436" s="38"/>
      <c r="N436" s="38"/>
      <c r="O436" s="38"/>
    </row>
    <row r="437" spans="1:15" ht="19.5" customHeight="1">
      <c r="A437" s="3" t="s">
        <v>69</v>
      </c>
      <c r="B437" s="58" t="s">
        <v>140</v>
      </c>
      <c r="C437" s="9" t="s">
        <v>365</v>
      </c>
      <c r="D437" s="9"/>
      <c r="E437" s="9"/>
      <c r="F437" s="7"/>
      <c r="G437" s="7"/>
      <c r="H437" s="106">
        <f>H438</f>
        <v>2844</v>
      </c>
      <c r="I437" s="38"/>
      <c r="J437" s="38"/>
      <c r="K437" s="38"/>
      <c r="L437" s="38"/>
      <c r="M437" s="38"/>
      <c r="N437" s="38"/>
      <c r="O437" s="38"/>
    </row>
    <row r="438" spans="1:15" ht="19.5" customHeight="1">
      <c r="A438" s="3" t="s">
        <v>68</v>
      </c>
      <c r="B438" s="58" t="s">
        <v>140</v>
      </c>
      <c r="C438" s="9" t="s">
        <v>67</v>
      </c>
      <c r="D438" s="9"/>
      <c r="E438" s="9"/>
      <c r="F438" s="7"/>
      <c r="G438" s="7"/>
      <c r="H438" s="106">
        <f>H439</f>
        <v>2844</v>
      </c>
      <c r="I438" s="38"/>
      <c r="J438" s="38"/>
      <c r="K438" s="38"/>
      <c r="L438" s="38"/>
      <c r="M438" s="38"/>
      <c r="N438" s="38"/>
      <c r="O438" s="38"/>
    </row>
    <row r="439" spans="1:15" ht="19.5" customHeight="1">
      <c r="A439" s="3" t="s">
        <v>401</v>
      </c>
      <c r="B439" s="58" t="s">
        <v>140</v>
      </c>
      <c r="C439" s="9" t="s">
        <v>67</v>
      </c>
      <c r="D439" s="9" t="s">
        <v>158</v>
      </c>
      <c r="E439" s="9"/>
      <c r="F439" s="7"/>
      <c r="G439" s="7"/>
      <c r="H439" s="106">
        <f>H440</f>
        <v>2844</v>
      </c>
      <c r="I439" s="38"/>
      <c r="J439" s="38"/>
      <c r="K439" s="38"/>
      <c r="L439" s="38"/>
      <c r="M439" s="38"/>
      <c r="N439" s="38"/>
      <c r="O439" s="38"/>
    </row>
    <row r="440" spans="1:15" ht="19.5" customHeight="1">
      <c r="A440" s="28" t="s">
        <v>402</v>
      </c>
      <c r="B440" s="58" t="s">
        <v>140</v>
      </c>
      <c r="C440" s="9" t="s">
        <v>67</v>
      </c>
      <c r="D440" s="9" t="s">
        <v>159</v>
      </c>
      <c r="E440" s="9"/>
      <c r="F440" s="7"/>
      <c r="G440" s="7"/>
      <c r="H440" s="106">
        <f>H441</f>
        <v>2844</v>
      </c>
      <c r="I440" s="38"/>
      <c r="J440" s="38"/>
      <c r="K440" s="38"/>
      <c r="L440" s="38"/>
      <c r="M440" s="38"/>
      <c r="N440" s="38"/>
      <c r="O440" s="38"/>
    </row>
    <row r="441" spans="1:15" ht="19.5" customHeight="1">
      <c r="A441" s="28" t="s">
        <v>402</v>
      </c>
      <c r="B441" s="58" t="s">
        <v>140</v>
      </c>
      <c r="C441" s="9" t="s">
        <v>67</v>
      </c>
      <c r="D441" s="9" t="s">
        <v>160</v>
      </c>
      <c r="E441" s="9"/>
      <c r="F441" s="7"/>
      <c r="G441" s="7"/>
      <c r="H441" s="106">
        <f>H442+H444</f>
        <v>2844</v>
      </c>
      <c r="I441" s="38"/>
      <c r="J441" s="38"/>
      <c r="K441" s="38"/>
      <c r="L441" s="38"/>
      <c r="M441" s="38"/>
      <c r="N441" s="38"/>
      <c r="O441" s="38"/>
    </row>
    <row r="442" spans="1:15" ht="30.75" customHeight="1">
      <c r="A442" s="30" t="s">
        <v>236</v>
      </c>
      <c r="B442" s="58" t="s">
        <v>140</v>
      </c>
      <c r="C442" s="9" t="s">
        <v>67</v>
      </c>
      <c r="D442" s="9" t="s">
        <v>289</v>
      </c>
      <c r="E442" s="11"/>
      <c r="F442" s="39"/>
      <c r="G442" s="39"/>
      <c r="H442" s="106">
        <f>H443</f>
        <v>545</v>
      </c>
      <c r="I442" s="38"/>
      <c r="J442" s="38"/>
      <c r="K442" s="38"/>
      <c r="L442" s="38"/>
      <c r="M442" s="38"/>
      <c r="N442" s="38"/>
      <c r="O442" s="38"/>
    </row>
    <row r="443" spans="1:15" ht="20.25" customHeight="1">
      <c r="A443" s="2" t="s">
        <v>381</v>
      </c>
      <c r="B443" s="59" t="s">
        <v>140</v>
      </c>
      <c r="C443" s="1" t="s">
        <v>67</v>
      </c>
      <c r="D443" s="1" t="s">
        <v>289</v>
      </c>
      <c r="E443" s="1" t="s">
        <v>382</v>
      </c>
      <c r="F443" s="6"/>
      <c r="G443" s="48" t="s">
        <v>137</v>
      </c>
      <c r="H443" s="107">
        <v>545</v>
      </c>
      <c r="I443" s="38"/>
      <c r="J443" s="38"/>
      <c r="K443" s="38"/>
      <c r="L443" s="38"/>
      <c r="M443" s="38"/>
      <c r="N443" s="38"/>
      <c r="O443" s="38"/>
    </row>
    <row r="444" spans="1:15" ht="28.5" customHeight="1">
      <c r="A444" s="3" t="s">
        <v>235</v>
      </c>
      <c r="B444" s="58" t="s">
        <v>140</v>
      </c>
      <c r="C444" s="9" t="s">
        <v>67</v>
      </c>
      <c r="D444" s="9" t="s">
        <v>290</v>
      </c>
      <c r="E444" s="11"/>
      <c r="F444" s="39"/>
      <c r="G444" s="39"/>
      <c r="H444" s="106">
        <f>H445</f>
        <v>2299</v>
      </c>
      <c r="I444" s="38"/>
      <c r="J444" s="38"/>
      <c r="K444" s="38"/>
      <c r="L444" s="38"/>
      <c r="M444" s="38"/>
      <c r="N444" s="38"/>
      <c r="O444" s="38"/>
    </row>
    <row r="445" spans="1:15" ht="17.25" customHeight="1">
      <c r="A445" s="2" t="s">
        <v>381</v>
      </c>
      <c r="B445" s="59" t="s">
        <v>140</v>
      </c>
      <c r="C445" s="1" t="s">
        <v>67</v>
      </c>
      <c r="D445" s="1" t="s">
        <v>290</v>
      </c>
      <c r="E445" s="1" t="s">
        <v>382</v>
      </c>
      <c r="F445" s="6"/>
      <c r="G445" s="48" t="s">
        <v>137</v>
      </c>
      <c r="H445" s="107">
        <v>2299</v>
      </c>
      <c r="I445" s="38"/>
      <c r="J445" s="38"/>
      <c r="K445" s="38"/>
      <c r="L445" s="38"/>
      <c r="M445" s="38"/>
      <c r="N445" s="38"/>
      <c r="O445" s="38"/>
    </row>
    <row r="446" spans="1:15" ht="15">
      <c r="A446" s="30" t="s">
        <v>13</v>
      </c>
      <c r="B446" s="58" t="s">
        <v>140</v>
      </c>
      <c r="C446" s="9" t="s">
        <v>443</v>
      </c>
      <c r="D446" s="11"/>
      <c r="E446" s="11"/>
      <c r="F446" s="53"/>
      <c r="G446" s="53"/>
      <c r="H446" s="106">
        <f aca="true" t="shared" si="2" ref="H446:H451">H447</f>
        <v>41.3</v>
      </c>
      <c r="I446" s="38"/>
      <c r="J446" s="38"/>
      <c r="K446" s="38"/>
      <c r="L446" s="38"/>
      <c r="M446" s="38"/>
      <c r="N446" s="38"/>
      <c r="O446" s="38"/>
    </row>
    <row r="447" spans="1:15" ht="15.75">
      <c r="A447" s="68" t="s">
        <v>59</v>
      </c>
      <c r="B447" s="58" t="s">
        <v>140</v>
      </c>
      <c r="C447" s="9" t="s">
        <v>58</v>
      </c>
      <c r="D447" s="8"/>
      <c r="E447" s="11"/>
      <c r="F447" s="39"/>
      <c r="G447" s="39"/>
      <c r="H447" s="106">
        <f t="shared" si="2"/>
        <v>41.3</v>
      </c>
      <c r="I447" s="38"/>
      <c r="J447" s="38"/>
      <c r="K447" s="38"/>
      <c r="L447" s="38"/>
      <c r="M447" s="38"/>
      <c r="N447" s="38"/>
      <c r="O447" s="38"/>
    </row>
    <row r="448" spans="1:15" ht="15">
      <c r="A448" s="3" t="s">
        <v>401</v>
      </c>
      <c r="B448" s="58" t="s">
        <v>140</v>
      </c>
      <c r="C448" s="9" t="s">
        <v>58</v>
      </c>
      <c r="D448" s="9" t="s">
        <v>158</v>
      </c>
      <c r="E448" s="9"/>
      <c r="F448" s="7"/>
      <c r="G448" s="7"/>
      <c r="H448" s="106">
        <f t="shared" si="2"/>
        <v>41.3</v>
      </c>
      <c r="I448" s="38"/>
      <c r="J448" s="38"/>
      <c r="K448" s="38"/>
      <c r="L448" s="38"/>
      <c r="M448" s="38"/>
      <c r="N448" s="38"/>
      <c r="O448" s="38"/>
    </row>
    <row r="449" spans="1:15" ht="15">
      <c r="A449" s="28" t="s">
        <v>402</v>
      </c>
      <c r="B449" s="58" t="s">
        <v>140</v>
      </c>
      <c r="C449" s="9" t="s">
        <v>58</v>
      </c>
      <c r="D449" s="9" t="s">
        <v>159</v>
      </c>
      <c r="E449" s="11"/>
      <c r="F449" s="39"/>
      <c r="G449" s="39"/>
      <c r="H449" s="106">
        <f t="shared" si="2"/>
        <v>41.3</v>
      </c>
      <c r="I449" s="38"/>
      <c r="J449" s="38"/>
      <c r="K449" s="38"/>
      <c r="L449" s="38"/>
      <c r="M449" s="38"/>
      <c r="N449" s="38"/>
      <c r="O449" s="38"/>
    </row>
    <row r="450" spans="1:15" ht="15">
      <c r="A450" s="28" t="s">
        <v>402</v>
      </c>
      <c r="B450" s="58" t="s">
        <v>140</v>
      </c>
      <c r="C450" s="9" t="s">
        <v>58</v>
      </c>
      <c r="D450" s="9" t="s">
        <v>160</v>
      </c>
      <c r="E450" s="11"/>
      <c r="F450" s="39"/>
      <c r="G450" s="39"/>
      <c r="H450" s="106">
        <f t="shared" si="2"/>
        <v>41.3</v>
      </c>
      <c r="I450" s="38"/>
      <c r="J450" s="38"/>
      <c r="K450" s="38"/>
      <c r="L450" s="38"/>
      <c r="M450" s="38"/>
      <c r="N450" s="38"/>
      <c r="O450" s="38"/>
    </row>
    <row r="451" spans="1:15" ht="30">
      <c r="A451" s="3" t="s">
        <v>114</v>
      </c>
      <c r="B451" s="58" t="s">
        <v>140</v>
      </c>
      <c r="C451" s="9" t="s">
        <v>58</v>
      </c>
      <c r="D451" s="9" t="s">
        <v>295</v>
      </c>
      <c r="E451" s="11"/>
      <c r="F451" s="39"/>
      <c r="G451" s="39"/>
      <c r="H451" s="106">
        <f t="shared" si="2"/>
        <v>41.3</v>
      </c>
      <c r="I451" s="38"/>
      <c r="J451" s="38"/>
      <c r="K451" s="38"/>
      <c r="L451" s="38"/>
      <c r="M451" s="38"/>
      <c r="N451" s="38"/>
      <c r="O451" s="38"/>
    </row>
    <row r="452" spans="1:15" ht="15">
      <c r="A452" s="2" t="s">
        <v>7</v>
      </c>
      <c r="B452" s="59" t="s">
        <v>140</v>
      </c>
      <c r="C452" s="1" t="s">
        <v>58</v>
      </c>
      <c r="D452" s="1" t="s">
        <v>295</v>
      </c>
      <c r="E452" s="1" t="s">
        <v>349</v>
      </c>
      <c r="F452" s="6"/>
      <c r="G452" s="48" t="s">
        <v>137</v>
      </c>
      <c r="H452" s="107">
        <v>41.3</v>
      </c>
      <c r="I452" s="38"/>
      <c r="J452" s="38"/>
      <c r="K452" s="38"/>
      <c r="L452" s="38"/>
      <c r="M452" s="38"/>
      <c r="N452" s="38"/>
      <c r="O452" s="38"/>
    </row>
    <row r="453" spans="1:15" ht="15.75">
      <c r="A453" s="40" t="s">
        <v>45</v>
      </c>
      <c r="B453" s="58"/>
      <c r="C453" s="9"/>
      <c r="D453" s="9"/>
      <c r="E453" s="9"/>
      <c r="F453" s="7" t="e">
        <f>#REF!+F116+F137+F215+F359+#REF!+F399+F420</f>
        <v>#REF!</v>
      </c>
      <c r="G453" s="7"/>
      <c r="H453" s="106">
        <f>H18+H45</f>
        <v>350430.69999999995</v>
      </c>
      <c r="I453" s="38"/>
      <c r="J453" s="38"/>
      <c r="K453" s="38"/>
      <c r="L453" s="38"/>
      <c r="M453" s="38"/>
      <c r="N453" s="38"/>
      <c r="O453" s="38"/>
    </row>
    <row r="454" spans="1:15" ht="12.75">
      <c r="A454" s="41"/>
      <c r="B454" s="61"/>
      <c r="I454" s="38"/>
      <c r="J454" s="38"/>
      <c r="K454" s="38"/>
      <c r="L454" s="38"/>
      <c r="M454" s="38"/>
      <c r="N454" s="38"/>
      <c r="O454" s="38"/>
    </row>
    <row r="455" spans="1:15" ht="18">
      <c r="A455" s="20"/>
      <c r="B455" s="21"/>
      <c r="C455" s="100"/>
      <c r="D455" s="21"/>
      <c r="E455" s="21"/>
      <c r="F455" s="22"/>
      <c r="G455" s="22"/>
      <c r="H455" s="118"/>
      <c r="I455" s="38"/>
      <c r="J455" s="38"/>
      <c r="K455" s="38"/>
      <c r="L455" s="38"/>
      <c r="M455" s="38"/>
      <c r="N455" s="38"/>
      <c r="O455" s="38"/>
    </row>
    <row r="456" spans="2:15" ht="18">
      <c r="B456" s="61"/>
      <c r="C456" s="100"/>
      <c r="H456" s="118"/>
      <c r="I456" s="38"/>
      <c r="J456" s="38"/>
      <c r="K456" s="38"/>
      <c r="L456" s="38"/>
      <c r="M456" s="38"/>
      <c r="N456" s="38"/>
      <c r="O456" s="38"/>
    </row>
    <row r="457" spans="2:15" ht="18">
      <c r="B457" s="61"/>
      <c r="C457" s="21"/>
      <c r="D457" s="27"/>
      <c r="I457" s="38"/>
      <c r="J457" s="38"/>
      <c r="K457" s="38"/>
      <c r="L457" s="38"/>
      <c r="M457" s="38"/>
      <c r="N457" s="38"/>
      <c r="O457" s="38"/>
    </row>
    <row r="458" spans="2:15" ht="18">
      <c r="B458" s="61"/>
      <c r="C458" s="100"/>
      <c r="I458" s="38"/>
      <c r="J458" s="38"/>
      <c r="K458" s="38"/>
      <c r="L458" s="38"/>
      <c r="M458" s="38"/>
      <c r="N458" s="38"/>
      <c r="O458" s="38"/>
    </row>
    <row r="459" spans="2:15" ht="18">
      <c r="B459" s="61"/>
      <c r="C459" s="100"/>
      <c r="I459" s="38"/>
      <c r="J459" s="38"/>
      <c r="K459" s="38"/>
      <c r="L459" s="38"/>
      <c r="M459" s="38"/>
      <c r="N459" s="38"/>
      <c r="O459" s="38"/>
    </row>
    <row r="460" spans="2:15" ht="18">
      <c r="B460" s="61"/>
      <c r="C460" s="21"/>
      <c r="I460" s="38"/>
      <c r="J460" s="38"/>
      <c r="K460" s="38"/>
      <c r="L460" s="38"/>
      <c r="M460" s="38"/>
      <c r="N460" s="38"/>
      <c r="O460" s="38"/>
    </row>
    <row r="461" spans="2:15" ht="18">
      <c r="B461" s="61"/>
      <c r="C461" s="21"/>
      <c r="I461" s="38"/>
      <c r="J461" s="38"/>
      <c r="K461" s="38"/>
      <c r="L461" s="38"/>
      <c r="M461" s="38"/>
      <c r="N461" s="38"/>
      <c r="O461" s="38"/>
    </row>
    <row r="462" spans="2:15" ht="12.75">
      <c r="B462" s="61"/>
      <c r="I462" s="38"/>
      <c r="J462" s="38"/>
      <c r="K462" s="38"/>
      <c r="L462" s="38"/>
      <c r="M462" s="38"/>
      <c r="N462" s="38"/>
      <c r="O462" s="38"/>
    </row>
    <row r="463" spans="2:15" ht="12.75">
      <c r="B463" s="61"/>
      <c r="H463" s="118"/>
      <c r="I463" s="38"/>
      <c r="J463" s="38"/>
      <c r="K463" s="38"/>
      <c r="L463" s="38"/>
      <c r="M463" s="38"/>
      <c r="N463" s="38"/>
      <c r="O463" s="38"/>
    </row>
    <row r="464" spans="2:15" ht="12.75">
      <c r="B464" s="61"/>
      <c r="D464" s="73"/>
      <c r="I464" s="38"/>
      <c r="J464" s="38"/>
      <c r="K464" s="38"/>
      <c r="L464" s="38"/>
      <c r="M464" s="38"/>
      <c r="N464" s="38"/>
      <c r="O464" s="38"/>
    </row>
    <row r="465" spans="2:15" ht="12.75">
      <c r="B465" s="61"/>
      <c r="H465" s="118"/>
      <c r="I465" s="38"/>
      <c r="J465" s="38"/>
      <c r="K465" s="38"/>
      <c r="L465" s="38"/>
      <c r="M465" s="38"/>
      <c r="N465" s="38"/>
      <c r="O465" s="38"/>
    </row>
    <row r="466" spans="2:15" ht="12.75">
      <c r="B466" s="61"/>
      <c r="I466" s="38"/>
      <c r="J466" s="38"/>
      <c r="K466" s="38"/>
      <c r="L466" s="38"/>
      <c r="M466" s="38"/>
      <c r="N466" s="38"/>
      <c r="O466" s="38"/>
    </row>
    <row r="467" spans="2:15" ht="12.75">
      <c r="B467" s="61"/>
      <c r="I467" s="38"/>
      <c r="J467" s="38"/>
      <c r="K467" s="38"/>
      <c r="L467" s="38"/>
      <c r="M467" s="38"/>
      <c r="N467" s="38"/>
      <c r="O467" s="38"/>
    </row>
    <row r="468" spans="2:15" ht="12.75">
      <c r="B468" s="61"/>
      <c r="I468" s="38"/>
      <c r="J468" s="38"/>
      <c r="K468" s="38"/>
      <c r="L468" s="38"/>
      <c r="M468" s="38"/>
      <c r="N468" s="38"/>
      <c r="O468" s="38"/>
    </row>
    <row r="469" spans="2:15" ht="12.75">
      <c r="B469" s="61"/>
      <c r="I469" s="38"/>
      <c r="J469" s="38"/>
      <c r="K469" s="38"/>
      <c r="L469" s="38"/>
      <c r="M469" s="38"/>
      <c r="N469" s="38"/>
      <c r="O469" s="38"/>
    </row>
    <row r="470" spans="2:15" ht="12.75">
      <c r="B470" s="61"/>
      <c r="I470" s="38"/>
      <c r="J470" s="38"/>
      <c r="K470" s="38"/>
      <c r="L470" s="38"/>
      <c r="M470" s="38"/>
      <c r="N470" s="38"/>
      <c r="O470" s="38"/>
    </row>
    <row r="471" spans="2:15" ht="12.75">
      <c r="B471" s="61"/>
      <c r="I471" s="38"/>
      <c r="J471" s="38"/>
      <c r="K471" s="38"/>
      <c r="L471" s="38"/>
      <c r="M471" s="38"/>
      <c r="N471" s="38"/>
      <c r="O471" s="38"/>
    </row>
    <row r="472" spans="2:15" ht="12.75">
      <c r="B472" s="61"/>
      <c r="I472" s="38"/>
      <c r="J472" s="38"/>
      <c r="K472" s="38"/>
      <c r="L472" s="38"/>
      <c r="M472" s="38"/>
      <c r="N472" s="38"/>
      <c r="O472" s="38"/>
    </row>
    <row r="473" spans="2:15" ht="12.75">
      <c r="B473" s="61"/>
      <c r="I473" s="38"/>
      <c r="J473" s="38"/>
      <c r="K473" s="38"/>
      <c r="L473" s="38"/>
      <c r="M473" s="38"/>
      <c r="N473" s="38"/>
      <c r="O473" s="38"/>
    </row>
    <row r="474" spans="2:15" ht="12.75">
      <c r="B474" s="61"/>
      <c r="I474" s="38"/>
      <c r="J474" s="38"/>
      <c r="K474" s="38"/>
      <c r="L474" s="38"/>
      <c r="M474" s="38"/>
      <c r="N474" s="38"/>
      <c r="O474" s="38"/>
    </row>
    <row r="475" spans="2:15" ht="12.75">
      <c r="B475" s="61"/>
      <c r="I475" s="38"/>
      <c r="J475" s="38"/>
      <c r="K475" s="38"/>
      <c r="L475" s="38"/>
      <c r="M475" s="38"/>
      <c r="N475" s="38"/>
      <c r="O475" s="38"/>
    </row>
    <row r="476" spans="2:15" ht="12.75">
      <c r="B476" s="61"/>
      <c r="I476" s="38"/>
      <c r="J476" s="38"/>
      <c r="K476" s="38"/>
      <c r="L476" s="38"/>
      <c r="M476" s="38"/>
      <c r="N476" s="38"/>
      <c r="O476" s="38"/>
    </row>
    <row r="477" spans="2:15" ht="12.75">
      <c r="B477" s="61"/>
      <c r="I477" s="38"/>
      <c r="J477" s="38"/>
      <c r="K477" s="38"/>
      <c r="L477" s="38"/>
      <c r="M477" s="38"/>
      <c r="N477" s="38"/>
      <c r="O477" s="38"/>
    </row>
    <row r="478" spans="2:15" ht="12.75">
      <c r="B478" s="61"/>
      <c r="I478" s="38"/>
      <c r="J478" s="38"/>
      <c r="K478" s="38"/>
      <c r="L478" s="38"/>
      <c r="M478" s="38"/>
      <c r="N478" s="38"/>
      <c r="O478" s="38"/>
    </row>
    <row r="479" spans="2:15" ht="12.75">
      <c r="B479" s="61"/>
      <c r="I479" s="38"/>
      <c r="J479" s="38"/>
      <c r="K479" s="38"/>
      <c r="L479" s="38"/>
      <c r="M479" s="38"/>
      <c r="N479" s="38"/>
      <c r="O479" s="38"/>
    </row>
    <row r="480" spans="2:15" ht="12.75">
      <c r="B480" s="61"/>
      <c r="I480" s="38"/>
      <c r="J480" s="38"/>
      <c r="K480" s="38"/>
      <c r="L480" s="38"/>
      <c r="M480" s="38"/>
      <c r="N480" s="38"/>
      <c r="O480" s="38"/>
    </row>
    <row r="481" spans="2:15" ht="12.75">
      <c r="B481" s="61"/>
      <c r="I481" s="38"/>
      <c r="J481" s="38"/>
      <c r="K481" s="38"/>
      <c r="L481" s="38"/>
      <c r="M481" s="38"/>
      <c r="N481" s="38"/>
      <c r="O481" s="38"/>
    </row>
    <row r="482" spans="2:15" ht="12.75">
      <c r="B482" s="61"/>
      <c r="I482" s="38"/>
      <c r="J482" s="38"/>
      <c r="K482" s="38"/>
      <c r="L482" s="38"/>
      <c r="M482" s="38"/>
      <c r="N482" s="38"/>
      <c r="O482" s="38"/>
    </row>
    <row r="483" spans="2:15" ht="12.75">
      <c r="B483" s="61"/>
      <c r="I483" s="38"/>
      <c r="J483" s="38"/>
      <c r="K483" s="38"/>
      <c r="L483" s="38"/>
      <c r="M483" s="38"/>
      <c r="N483" s="38"/>
      <c r="O483" s="38"/>
    </row>
    <row r="484" spans="2:15" ht="12.75">
      <c r="B484" s="61"/>
      <c r="I484" s="38"/>
      <c r="J484" s="38"/>
      <c r="K484" s="38"/>
      <c r="L484" s="38"/>
      <c r="M484" s="38"/>
      <c r="N484" s="38"/>
      <c r="O484" s="38"/>
    </row>
    <row r="485" spans="2:15" ht="12.75">
      <c r="B485" s="61"/>
      <c r="I485" s="38"/>
      <c r="J485" s="38"/>
      <c r="K485" s="38"/>
      <c r="L485" s="38"/>
      <c r="M485" s="38"/>
      <c r="N485" s="38"/>
      <c r="O485" s="38"/>
    </row>
    <row r="486" spans="2:15" ht="12.75">
      <c r="B486" s="61"/>
      <c r="I486" s="38"/>
      <c r="J486" s="38"/>
      <c r="K486" s="38"/>
      <c r="L486" s="38"/>
      <c r="M486" s="38"/>
      <c r="N486" s="38"/>
      <c r="O486" s="38"/>
    </row>
    <row r="487" spans="2:15" ht="12.75">
      <c r="B487" s="61"/>
      <c r="I487" s="38"/>
      <c r="J487" s="38"/>
      <c r="K487" s="38"/>
      <c r="L487" s="38"/>
      <c r="M487" s="38"/>
      <c r="N487" s="38"/>
      <c r="O487" s="38"/>
    </row>
    <row r="488" spans="2:15" ht="12.75">
      <c r="B488" s="61"/>
      <c r="I488" s="38"/>
      <c r="J488" s="38"/>
      <c r="K488" s="38"/>
      <c r="L488" s="38"/>
      <c r="M488" s="38"/>
      <c r="N488" s="38"/>
      <c r="O488" s="38"/>
    </row>
    <row r="489" spans="2:15" ht="12.75">
      <c r="B489" s="61"/>
      <c r="I489" s="38"/>
      <c r="J489" s="38"/>
      <c r="K489" s="38"/>
      <c r="L489" s="38"/>
      <c r="M489" s="38"/>
      <c r="N489" s="38"/>
      <c r="O489" s="38"/>
    </row>
    <row r="490" spans="2:15" ht="12.75">
      <c r="B490" s="61"/>
      <c r="I490" s="38"/>
      <c r="J490" s="38"/>
      <c r="K490" s="38"/>
      <c r="L490" s="38"/>
      <c r="M490" s="38"/>
      <c r="N490" s="38"/>
      <c r="O490" s="38"/>
    </row>
    <row r="491" spans="2:15" ht="12.75">
      <c r="B491" s="61"/>
      <c r="I491" s="38"/>
      <c r="J491" s="38"/>
      <c r="K491" s="38"/>
      <c r="L491" s="38"/>
      <c r="M491" s="38"/>
      <c r="N491" s="38"/>
      <c r="O491" s="38"/>
    </row>
    <row r="492" spans="2:15" ht="12.75">
      <c r="B492" s="61"/>
      <c r="I492" s="38"/>
      <c r="J492" s="38"/>
      <c r="K492" s="38"/>
      <c r="L492" s="38"/>
      <c r="M492" s="38"/>
      <c r="N492" s="38"/>
      <c r="O492" s="38"/>
    </row>
    <row r="493" spans="2:15" ht="12.75">
      <c r="B493" s="61"/>
      <c r="I493" s="38"/>
      <c r="J493" s="38"/>
      <c r="K493" s="38"/>
      <c r="L493" s="38"/>
      <c r="M493" s="38"/>
      <c r="N493" s="38"/>
      <c r="O493" s="38"/>
    </row>
    <row r="494" spans="2:15" ht="12.75">
      <c r="B494" s="61"/>
      <c r="I494" s="38"/>
      <c r="J494" s="38"/>
      <c r="K494" s="38"/>
      <c r="L494" s="38"/>
      <c r="M494" s="38"/>
      <c r="N494" s="38"/>
      <c r="O494" s="38"/>
    </row>
    <row r="495" spans="2:15" ht="12.75">
      <c r="B495" s="61"/>
      <c r="I495" s="38"/>
      <c r="J495" s="38"/>
      <c r="K495" s="38"/>
      <c r="L495" s="38"/>
      <c r="M495" s="38"/>
      <c r="N495" s="38"/>
      <c r="O495" s="38"/>
    </row>
    <row r="496" spans="2:15" ht="12.75">
      <c r="B496" s="61"/>
      <c r="I496" s="38"/>
      <c r="J496" s="38"/>
      <c r="K496" s="38"/>
      <c r="L496" s="38"/>
      <c r="M496" s="38"/>
      <c r="N496" s="38"/>
      <c r="O496" s="38"/>
    </row>
    <row r="497" spans="2:15" ht="12.75">
      <c r="B497" s="61"/>
      <c r="I497" s="38"/>
      <c r="J497" s="38"/>
      <c r="K497" s="38"/>
      <c r="L497" s="38"/>
      <c r="M497" s="38"/>
      <c r="N497" s="38"/>
      <c r="O497" s="38"/>
    </row>
    <row r="498" spans="2:15" ht="12.75">
      <c r="B498" s="61"/>
      <c r="I498" s="38"/>
      <c r="J498" s="38"/>
      <c r="K498" s="38"/>
      <c r="L498" s="38"/>
      <c r="M498" s="38"/>
      <c r="N498" s="38"/>
      <c r="O498" s="38"/>
    </row>
    <row r="499" spans="2:15" ht="12.75">
      <c r="B499" s="61"/>
      <c r="I499" s="38"/>
      <c r="J499" s="38"/>
      <c r="K499" s="38"/>
      <c r="L499" s="38"/>
      <c r="M499" s="38"/>
      <c r="N499" s="38"/>
      <c r="O499" s="38"/>
    </row>
    <row r="500" spans="2:15" ht="12.75">
      <c r="B500" s="61"/>
      <c r="I500" s="38"/>
      <c r="J500" s="38"/>
      <c r="K500" s="38"/>
      <c r="L500" s="38"/>
      <c r="M500" s="38"/>
      <c r="N500" s="38"/>
      <c r="O500" s="38"/>
    </row>
    <row r="501" spans="2:15" ht="12.75">
      <c r="B501" s="61"/>
      <c r="I501" s="38"/>
      <c r="J501" s="38"/>
      <c r="K501" s="38"/>
      <c r="L501" s="38"/>
      <c r="M501" s="38"/>
      <c r="N501" s="38"/>
      <c r="O501" s="38"/>
    </row>
    <row r="502" spans="2:15" ht="12.75">
      <c r="B502" s="61"/>
      <c r="I502" s="38"/>
      <c r="J502" s="38"/>
      <c r="K502" s="38"/>
      <c r="L502" s="38"/>
      <c r="M502" s="38"/>
      <c r="N502" s="38"/>
      <c r="O502" s="38"/>
    </row>
    <row r="503" spans="2:15" ht="12.75">
      <c r="B503" s="61"/>
      <c r="I503" s="38"/>
      <c r="J503" s="38"/>
      <c r="K503" s="38"/>
      <c r="L503" s="38"/>
      <c r="M503" s="38"/>
      <c r="N503" s="38"/>
      <c r="O503" s="38"/>
    </row>
    <row r="504" spans="2:15" ht="12.75">
      <c r="B504" s="61"/>
      <c r="I504" s="38"/>
      <c r="J504" s="38"/>
      <c r="K504" s="38"/>
      <c r="L504" s="38"/>
      <c r="M504" s="38"/>
      <c r="N504" s="38"/>
      <c r="O504" s="38"/>
    </row>
    <row r="505" spans="2:15" ht="12.75">
      <c r="B505" s="61"/>
      <c r="I505" s="38"/>
      <c r="J505" s="38"/>
      <c r="K505" s="38"/>
      <c r="L505" s="38"/>
      <c r="M505" s="38"/>
      <c r="N505" s="38"/>
      <c r="O505" s="38"/>
    </row>
    <row r="506" spans="2:15" ht="12.75">
      <c r="B506" s="61"/>
      <c r="I506" s="38"/>
      <c r="J506" s="38"/>
      <c r="K506" s="38"/>
      <c r="L506" s="38"/>
      <c r="M506" s="38"/>
      <c r="N506" s="38"/>
      <c r="O506" s="38"/>
    </row>
    <row r="507" spans="2:15" ht="12.75">
      <c r="B507" s="61"/>
      <c r="I507" s="38"/>
      <c r="J507" s="38"/>
      <c r="K507" s="38"/>
      <c r="L507" s="38"/>
      <c r="M507" s="38"/>
      <c r="N507" s="38"/>
      <c r="O507" s="38"/>
    </row>
    <row r="508" spans="2:15" ht="12.75">
      <c r="B508" s="61"/>
      <c r="I508" s="38"/>
      <c r="J508" s="38"/>
      <c r="K508" s="38"/>
      <c r="L508" s="38"/>
      <c r="M508" s="38"/>
      <c r="N508" s="38"/>
      <c r="O508" s="38"/>
    </row>
    <row r="509" spans="2:15" ht="12.75">
      <c r="B509" s="61"/>
      <c r="I509" s="38"/>
      <c r="J509" s="38"/>
      <c r="K509" s="38"/>
      <c r="L509" s="38"/>
      <c r="M509" s="38"/>
      <c r="N509" s="38"/>
      <c r="O509" s="38"/>
    </row>
    <row r="510" spans="2:15" ht="12.75">
      <c r="B510" s="61"/>
      <c r="I510" s="38"/>
      <c r="J510" s="38"/>
      <c r="K510" s="38"/>
      <c r="L510" s="38"/>
      <c r="M510" s="38"/>
      <c r="N510" s="38"/>
      <c r="O510" s="38"/>
    </row>
    <row r="511" spans="2:15" ht="12.75">
      <c r="B511" s="61"/>
      <c r="I511" s="38"/>
      <c r="J511" s="38"/>
      <c r="K511" s="38"/>
      <c r="L511" s="38"/>
      <c r="M511" s="38"/>
      <c r="N511" s="38"/>
      <c r="O511" s="38"/>
    </row>
    <row r="512" spans="2:15" ht="12.75">
      <c r="B512" s="61"/>
      <c r="I512" s="38"/>
      <c r="J512" s="38"/>
      <c r="K512" s="38"/>
      <c r="L512" s="38"/>
      <c r="M512" s="38"/>
      <c r="N512" s="38"/>
      <c r="O512" s="38"/>
    </row>
    <row r="513" spans="2:15" ht="12.75">
      <c r="B513" s="61"/>
      <c r="I513" s="38"/>
      <c r="J513" s="38"/>
      <c r="K513" s="38"/>
      <c r="L513" s="38"/>
      <c r="M513" s="38"/>
      <c r="N513" s="38"/>
      <c r="O513" s="38"/>
    </row>
    <row r="514" spans="2:15" ht="12.75">
      <c r="B514" s="61"/>
      <c r="I514" s="38"/>
      <c r="J514" s="38"/>
      <c r="K514" s="38"/>
      <c r="L514" s="38"/>
      <c r="M514" s="38"/>
      <c r="N514" s="38"/>
      <c r="O514" s="38"/>
    </row>
    <row r="515" spans="2:15" ht="12.75">
      <c r="B515" s="61"/>
      <c r="I515" s="38"/>
      <c r="J515" s="38"/>
      <c r="K515" s="38"/>
      <c r="L515" s="38"/>
      <c r="M515" s="38"/>
      <c r="N515" s="38"/>
      <c r="O515" s="38"/>
    </row>
    <row r="516" spans="2:15" ht="12.75">
      <c r="B516" s="61"/>
      <c r="I516" s="38"/>
      <c r="J516" s="38"/>
      <c r="K516" s="38"/>
      <c r="L516" s="38"/>
      <c r="M516" s="38"/>
      <c r="N516" s="38"/>
      <c r="O516" s="38"/>
    </row>
    <row r="517" spans="2:15" ht="12.75">
      <c r="B517" s="61"/>
      <c r="I517" s="38"/>
      <c r="J517" s="38"/>
      <c r="K517" s="38"/>
      <c r="L517" s="38"/>
      <c r="M517" s="38"/>
      <c r="N517" s="38"/>
      <c r="O517" s="38"/>
    </row>
    <row r="518" spans="2:15" ht="12.75">
      <c r="B518" s="61"/>
      <c r="I518" s="38"/>
      <c r="J518" s="38"/>
      <c r="K518" s="38"/>
      <c r="L518" s="38"/>
      <c r="M518" s="38"/>
      <c r="N518" s="38"/>
      <c r="O518" s="38"/>
    </row>
    <row r="519" spans="2:15" ht="12.75">
      <c r="B519" s="61"/>
      <c r="I519" s="38"/>
      <c r="J519" s="38"/>
      <c r="K519" s="38"/>
      <c r="L519" s="38"/>
      <c r="M519" s="38"/>
      <c r="N519" s="38"/>
      <c r="O519" s="38"/>
    </row>
    <row r="520" spans="2:15" ht="12.75">
      <c r="B520" s="61"/>
      <c r="I520" s="38"/>
      <c r="J520" s="38"/>
      <c r="K520" s="38"/>
      <c r="L520" s="38"/>
      <c r="M520" s="38"/>
      <c r="N520" s="38"/>
      <c r="O520" s="38"/>
    </row>
    <row r="521" spans="2:15" ht="12.75">
      <c r="B521" s="61"/>
      <c r="I521" s="38"/>
      <c r="J521" s="38"/>
      <c r="K521" s="38"/>
      <c r="L521" s="38"/>
      <c r="M521" s="38"/>
      <c r="N521" s="38"/>
      <c r="O521" s="38"/>
    </row>
    <row r="522" spans="2:15" ht="12.75">
      <c r="B522" s="61"/>
      <c r="I522" s="38"/>
      <c r="J522" s="38"/>
      <c r="K522" s="38"/>
      <c r="L522" s="38"/>
      <c r="M522" s="38"/>
      <c r="N522" s="38"/>
      <c r="O522" s="38"/>
    </row>
    <row r="523" spans="2:15" ht="12.75">
      <c r="B523" s="61"/>
      <c r="I523" s="38"/>
      <c r="J523" s="38"/>
      <c r="K523" s="38"/>
      <c r="L523" s="38"/>
      <c r="M523" s="38"/>
      <c r="N523" s="38"/>
      <c r="O523" s="38"/>
    </row>
    <row r="524" spans="2:15" ht="12.75">
      <c r="B524" s="61"/>
      <c r="I524" s="38"/>
      <c r="J524" s="38"/>
      <c r="K524" s="38"/>
      <c r="L524" s="38"/>
      <c r="M524" s="38"/>
      <c r="N524" s="38"/>
      <c r="O524" s="38"/>
    </row>
    <row r="525" spans="2:15" ht="12.75">
      <c r="B525" s="61"/>
      <c r="I525" s="38"/>
      <c r="J525" s="38"/>
      <c r="K525" s="38"/>
      <c r="L525" s="38"/>
      <c r="M525" s="38"/>
      <c r="N525" s="38"/>
      <c r="O525" s="38"/>
    </row>
    <row r="526" spans="2:15" ht="12.75">
      <c r="B526" s="61"/>
      <c r="I526" s="38"/>
      <c r="J526" s="38"/>
      <c r="K526" s="38"/>
      <c r="L526" s="38"/>
      <c r="M526" s="38"/>
      <c r="N526" s="38"/>
      <c r="O526" s="38"/>
    </row>
    <row r="527" spans="2:15" ht="12.75">
      <c r="B527" s="61"/>
      <c r="I527" s="38"/>
      <c r="J527" s="38"/>
      <c r="K527" s="38"/>
      <c r="L527" s="38"/>
      <c r="M527" s="38"/>
      <c r="N527" s="38"/>
      <c r="O527" s="38"/>
    </row>
    <row r="528" spans="2:15" ht="12.75">
      <c r="B528" s="61"/>
      <c r="I528" s="38"/>
      <c r="J528" s="38"/>
      <c r="K528" s="38"/>
      <c r="L528" s="38"/>
      <c r="M528" s="38"/>
      <c r="N528" s="38"/>
      <c r="O528" s="38"/>
    </row>
    <row r="529" spans="2:15" ht="12.75">
      <c r="B529" s="61"/>
      <c r="I529" s="38"/>
      <c r="J529" s="38"/>
      <c r="K529" s="38"/>
      <c r="L529" s="38"/>
      <c r="M529" s="38"/>
      <c r="N529" s="38"/>
      <c r="O529" s="38"/>
    </row>
    <row r="530" spans="2:15" ht="12.75">
      <c r="B530" s="61"/>
      <c r="I530" s="38"/>
      <c r="J530" s="38"/>
      <c r="K530" s="38"/>
      <c r="L530" s="38"/>
      <c r="M530" s="38"/>
      <c r="N530" s="38"/>
      <c r="O530" s="38"/>
    </row>
    <row r="531" spans="2:15" ht="12.75">
      <c r="B531" s="61"/>
      <c r="I531" s="38"/>
      <c r="J531" s="38"/>
      <c r="K531" s="38"/>
      <c r="L531" s="38"/>
      <c r="M531" s="38"/>
      <c r="N531" s="38"/>
      <c r="O531" s="38"/>
    </row>
    <row r="532" spans="2:15" ht="12.75">
      <c r="B532" s="61"/>
      <c r="I532" s="38"/>
      <c r="J532" s="38"/>
      <c r="K532" s="38"/>
      <c r="L532" s="38"/>
      <c r="M532" s="38"/>
      <c r="N532" s="38"/>
      <c r="O532" s="38"/>
    </row>
    <row r="533" spans="2:15" ht="12.75">
      <c r="B533" s="61"/>
      <c r="I533" s="38"/>
      <c r="J533" s="38"/>
      <c r="K533" s="38"/>
      <c r="L533" s="38"/>
      <c r="M533" s="38"/>
      <c r="N533" s="38"/>
      <c r="O533" s="38"/>
    </row>
    <row r="534" spans="2:15" ht="12.75">
      <c r="B534" s="61"/>
      <c r="I534" s="38"/>
      <c r="J534" s="38"/>
      <c r="K534" s="38"/>
      <c r="L534" s="38"/>
      <c r="M534" s="38"/>
      <c r="N534" s="38"/>
      <c r="O534" s="38"/>
    </row>
    <row r="535" spans="2:15" ht="12.75">
      <c r="B535" s="61"/>
      <c r="I535" s="38"/>
      <c r="J535" s="38"/>
      <c r="K535" s="38"/>
      <c r="L535" s="38"/>
      <c r="M535" s="38"/>
      <c r="N535" s="38"/>
      <c r="O535" s="38"/>
    </row>
    <row r="536" spans="2:15" ht="12.75">
      <c r="B536" s="61"/>
      <c r="I536" s="38"/>
      <c r="J536" s="38"/>
      <c r="K536" s="38"/>
      <c r="L536" s="38"/>
      <c r="M536" s="38"/>
      <c r="N536" s="38"/>
      <c r="O536" s="38"/>
    </row>
    <row r="537" spans="2:15" ht="12.75">
      <c r="B537" s="61"/>
      <c r="I537" s="38"/>
      <c r="J537" s="38"/>
      <c r="K537" s="38"/>
      <c r="L537" s="38"/>
      <c r="M537" s="38"/>
      <c r="N537" s="38"/>
      <c r="O537" s="38"/>
    </row>
    <row r="538" spans="2:15" ht="12.75">
      <c r="B538" s="61"/>
      <c r="I538" s="38"/>
      <c r="J538" s="38"/>
      <c r="K538" s="38"/>
      <c r="L538" s="38"/>
      <c r="M538" s="38"/>
      <c r="N538" s="38"/>
      <c r="O538" s="38"/>
    </row>
    <row r="539" spans="2:15" ht="12.75">
      <c r="B539" s="61"/>
      <c r="I539" s="38"/>
      <c r="J539" s="38"/>
      <c r="K539" s="38"/>
      <c r="L539" s="38"/>
      <c r="M539" s="38"/>
      <c r="N539" s="38"/>
      <c r="O539" s="38"/>
    </row>
    <row r="540" spans="2:15" ht="12.75">
      <c r="B540" s="61"/>
      <c r="I540" s="38"/>
      <c r="J540" s="38"/>
      <c r="K540" s="38"/>
      <c r="L540" s="38"/>
      <c r="M540" s="38"/>
      <c r="N540" s="38"/>
      <c r="O540" s="38"/>
    </row>
    <row r="541" spans="2:15" ht="12.75">
      <c r="B541" s="61"/>
      <c r="I541" s="38"/>
      <c r="J541" s="38"/>
      <c r="K541" s="38"/>
      <c r="L541" s="38"/>
      <c r="M541" s="38"/>
      <c r="N541" s="38"/>
      <c r="O541" s="38"/>
    </row>
    <row r="542" spans="2:15" ht="12.75">
      <c r="B542" s="61"/>
      <c r="I542" s="38"/>
      <c r="J542" s="38"/>
      <c r="K542" s="38"/>
      <c r="L542" s="38"/>
      <c r="M542" s="38"/>
      <c r="N542" s="38"/>
      <c r="O542" s="38"/>
    </row>
    <row r="543" spans="2:15" ht="12.75">
      <c r="B543" s="61"/>
      <c r="I543" s="38"/>
      <c r="J543" s="38"/>
      <c r="K543" s="38"/>
      <c r="L543" s="38"/>
      <c r="M543" s="38"/>
      <c r="N543" s="38"/>
      <c r="O543" s="38"/>
    </row>
    <row r="544" spans="2:15" ht="12.75">
      <c r="B544" s="61"/>
      <c r="I544" s="38"/>
      <c r="J544" s="38"/>
      <c r="K544" s="38"/>
      <c r="L544" s="38"/>
      <c r="M544" s="38"/>
      <c r="N544" s="38"/>
      <c r="O544" s="38"/>
    </row>
    <row r="545" spans="2:15" ht="12.75">
      <c r="B545" s="61"/>
      <c r="I545" s="38"/>
      <c r="J545" s="38"/>
      <c r="K545" s="38"/>
      <c r="L545" s="38"/>
      <c r="M545" s="38"/>
      <c r="N545" s="38"/>
      <c r="O545" s="38"/>
    </row>
    <row r="546" spans="2:15" ht="12.75">
      <c r="B546" s="61"/>
      <c r="I546" s="38"/>
      <c r="J546" s="38"/>
      <c r="K546" s="38"/>
      <c r="L546" s="38"/>
      <c r="M546" s="38"/>
      <c r="N546" s="38"/>
      <c r="O546" s="38"/>
    </row>
    <row r="547" spans="2:15" ht="12.75">
      <c r="B547" s="61"/>
      <c r="I547" s="38"/>
      <c r="J547" s="38"/>
      <c r="K547" s="38"/>
      <c r="L547" s="38"/>
      <c r="M547" s="38"/>
      <c r="N547" s="38"/>
      <c r="O547" s="38"/>
    </row>
    <row r="548" ht="12.75">
      <c r="B548" s="61"/>
    </row>
    <row r="549" ht="12.75">
      <c r="B549" s="61"/>
    </row>
    <row r="550" ht="12.75">
      <c r="B550" s="61"/>
    </row>
    <row r="551" ht="12.75">
      <c r="B551" s="61"/>
    </row>
    <row r="552" ht="12.75">
      <c r="B552" s="61"/>
    </row>
    <row r="553" ht="12.75">
      <c r="B553" s="61"/>
    </row>
    <row r="554" ht="12.75">
      <c r="B554" s="61"/>
    </row>
    <row r="555" ht="12.75">
      <c r="B555" s="61"/>
    </row>
    <row r="556" ht="12.75">
      <c r="B556" s="61"/>
    </row>
    <row r="557" ht="12.75">
      <c r="B557" s="61"/>
    </row>
    <row r="558" ht="12.75">
      <c r="B558" s="61"/>
    </row>
    <row r="559" ht="12.75">
      <c r="B559" s="61"/>
    </row>
    <row r="560" ht="12.75">
      <c r="B560" s="61"/>
    </row>
    <row r="561" ht="12.75">
      <c r="B561" s="61"/>
    </row>
    <row r="562" ht="12.75">
      <c r="B562" s="61"/>
    </row>
    <row r="563" ht="12.75">
      <c r="B563" s="61"/>
    </row>
    <row r="564" ht="12.75">
      <c r="B564" s="61"/>
    </row>
    <row r="565" ht="12.75">
      <c r="B565" s="61"/>
    </row>
    <row r="566" ht="12.75">
      <c r="B566" s="61"/>
    </row>
    <row r="567" ht="12.75">
      <c r="B567" s="61"/>
    </row>
    <row r="568" ht="12.75">
      <c r="B568" s="61"/>
    </row>
    <row r="569" ht="12.75">
      <c r="B569" s="61"/>
    </row>
    <row r="570" ht="12.75">
      <c r="B570" s="61"/>
    </row>
    <row r="571" ht="12.75">
      <c r="B571" s="61"/>
    </row>
    <row r="572" ht="12.75">
      <c r="B572" s="61"/>
    </row>
    <row r="573" ht="12.75">
      <c r="B573" s="61"/>
    </row>
    <row r="574" ht="12.75">
      <c r="B574" s="61"/>
    </row>
    <row r="575" ht="12.75">
      <c r="B575" s="61"/>
    </row>
    <row r="576" ht="12.75">
      <c r="B576" s="61"/>
    </row>
    <row r="577" ht="12.75">
      <c r="B577" s="61"/>
    </row>
    <row r="578" ht="12.75">
      <c r="B578" s="61"/>
    </row>
    <row r="579" ht="12.75">
      <c r="B579" s="61"/>
    </row>
    <row r="580" ht="12.75">
      <c r="B580" s="61"/>
    </row>
    <row r="581" ht="12.75">
      <c r="B581" s="61"/>
    </row>
  </sheetData>
  <sheetProtection/>
  <mergeCells count="9">
    <mergeCell ref="A14:G14"/>
    <mergeCell ref="A12:F12"/>
    <mergeCell ref="A13:G13"/>
    <mergeCell ref="A2:H2"/>
    <mergeCell ref="A3:H3"/>
    <mergeCell ref="A4:H4"/>
    <mergeCell ref="A7:H7"/>
    <mergeCell ref="A8:H8"/>
    <mergeCell ref="A9:H9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1" r:id="rId1"/>
  <headerFooter alignWithMargins="0">
    <oddFooter>&amp;CСтраница &amp;P</oddFooter>
  </headerFooter>
  <rowBreaks count="6" manualBreakCount="6">
    <brk id="86" max="7" man="1"/>
    <brk id="158" max="7" man="1"/>
    <brk id="223" max="7" man="1"/>
    <brk id="288" max="7" man="1"/>
    <brk id="338" max="7" man="1"/>
    <brk id="4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2017-06-23T07:36:53Z</cp:lastPrinted>
  <dcterms:created xsi:type="dcterms:W3CDTF">2007-10-29T08:26:16Z</dcterms:created>
  <dcterms:modified xsi:type="dcterms:W3CDTF">2017-06-26T08:09:27Z</dcterms:modified>
  <cp:category/>
  <cp:version/>
  <cp:contentType/>
  <cp:contentStatus/>
</cp:coreProperties>
</file>