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Расходы" sheetId="1" r:id="rId1"/>
  </sheets>
  <definedNames>
    <definedName name="APPT" localSheetId="0">'Расходы'!$C$22</definedName>
    <definedName name="FIO" localSheetId="0">'Расходы'!#REF!</definedName>
    <definedName name="SIGN" localSheetId="0">'Расходы'!$A$22:$E$24</definedName>
  </definedNames>
  <calcPr fullCalcOnLoad="1"/>
</workbook>
</file>

<file path=xl/sharedStrings.xml><?xml version="1.0" encoding="utf-8"?>
<sst xmlns="http://schemas.openxmlformats.org/spreadsheetml/2006/main" count="86" uniqueCount="86">
  <si>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</si>
  <si>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</si>
  <si>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</si>
  <si>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</si>
  <si>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0111</t>
  </si>
  <si>
    <t>Резервные фонды</t>
  </si>
  <si>
    <t>0113</t>
  </si>
  <si>
    <t>Другие общегосударственные вопросы</t>
  </si>
  <si>
    <t>0309</t>
  </si>
  <si>
    <t>0310</t>
  </si>
  <si>
    <t>0409</t>
  </si>
  <si>
    <t>0412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</si>
  <si>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</si>
  <si>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</si>
  <si>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</si>
  <si>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</si>
  <si>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</si>
  <si>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</si>
  <si>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</si>
  <si>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</si>
  <si>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0707</t>
  </si>
  <si>
    <t>Молодежная политика и оздоровление детей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</si>
  <si>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</si>
  <si>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</si>
  <si>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</si>
  <si>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</si>
  <si>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</si>
  <si>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</si>
  <si>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Социальное обеспечение населения</t>
  </si>
  <si>
    <t>1101</t>
  </si>
  <si>
    <t>Физическая культура</t>
  </si>
  <si>
    <t>1204</t>
  </si>
  <si>
    <t>Другие вопросы в области средств массовой информации</t>
  </si>
  <si>
    <t>Код раздела</t>
  </si>
  <si>
    <t>Код подраздела</t>
  </si>
  <si>
    <t xml:space="preserve">Общегосударственные вопросы </t>
  </si>
  <si>
    <t>0100</t>
  </si>
  <si>
    <t>0300</t>
  </si>
  <si>
    <t>Национальная экономика</t>
  </si>
  <si>
    <t>0400</t>
  </si>
  <si>
    <t>Жилищно 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</si>
  <si>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</si>
  <si>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</si>
  <si>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</si>
  <si>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</si>
  <si>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</si>
  <si>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</si>
  <si>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Физическая культура и спорт</t>
  </si>
  <si>
    <t>1100</t>
  </si>
  <si>
    <t>Средства массовой информации</t>
  </si>
  <si>
    <t>1200</t>
  </si>
  <si>
    <t>к решению совета депутатов МО "Кировск"</t>
  </si>
  <si>
    <t>0314</t>
  </si>
  <si>
    <t>Другие вопросы в области национальной безопасности и правоохранительной деятельности</t>
  </si>
  <si>
    <t>Наименование показателя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</si>
  <si>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</si>
  <si>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</si>
  <si>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безопасность и правоохранительная деятельность</t>
  </si>
  <si>
    <t>Дорожное хозяйство</t>
  </si>
  <si>
    <t>Другие вопросы в области национальные экономики</t>
  </si>
  <si>
    <t xml:space="preserve">Культура и кинематография </t>
  </si>
  <si>
    <t>Всего</t>
  </si>
  <si>
    <t>Обеспечение проведения выборов и референдумов</t>
  </si>
  <si>
    <t>0107</t>
  </si>
  <si>
    <t>тыс. руб.</t>
  </si>
  <si>
    <t>1300</t>
  </si>
  <si>
    <t>Обслуживание государственного (муниципального) внутреннего долга</t>
  </si>
  <si>
    <t>1301</t>
  </si>
  <si>
    <t>0600</t>
  </si>
  <si>
    <t>Другие вопросы в области охраны окружающей среды</t>
  </si>
  <si>
    <t>0605</t>
  </si>
  <si>
    <t>Распределение бюджетных ассигнований по разделам и подразделам классификации расходов бюджетов на 2021 год</t>
  </si>
  <si>
    <t xml:space="preserve"> и плановый период 2022-2023 гг</t>
  </si>
  <si>
    <t>План 2021 г.</t>
  </si>
  <si>
    <t>План 2022 г.</t>
  </si>
  <si>
    <t>План 2023 г.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</si>
  <si>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</si>
  <si>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</si>
  <si>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1004</t>
  </si>
  <si>
    <t xml:space="preserve"> Приложение №3</t>
  </si>
  <si>
    <t xml:space="preserve"> к решению совета депутатов МО "Кировск"</t>
  </si>
  <si>
    <t>Приложение №2</t>
  </si>
  <si>
    <t xml:space="preserve">            от 26 ноября 2020 г. №48</t>
  </si>
  <si>
    <t>Охрана окружающей среды</t>
  </si>
  <si>
    <t>Обслуживание муниципального долга</t>
  </si>
  <si>
    <t>от 01 июня 2021 г. №28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</si>
</sst>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#,##0.000"/>
  </numFmts>
  <fonts count="52">
    <font>
      <sz val="10"/>
      <name val="Arial"/>
      <family val="0"/>
    </font>
    <font>
      <sz val="8.5"/>
      <name val="MS Sans Serif"/>
      <family val="2"/>
    </font>
    <font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 Narrow"/>
      <family val="2"/>
    </font>
    <font>
      <sz val="9"/>
      <name val="Times New Roman"/>
      <family val="1"/>
    </font>
    <font>
      <b/>
      <i/>
      <sz val="12"/>
      <name val="Arial Cyr"/>
      <family val="0"/>
    </font>
    <font>
      <b/>
      <sz val="14"/>
      <name val="Times New Roman"/>
      <family val="1"/>
    </font>
    <font>
      <b/>
      <sz val="8"/>
      <name val="Arial Narrow"/>
      <family val="2"/>
    </font>
    <font>
      <b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11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173" fontId="8" fillId="32" borderId="11" xfId="0" applyNumberFormat="1" applyFont="1" applyFill="1" applyBorder="1" applyAlignment="1">
      <alignment/>
    </xf>
    <xf numFmtId="173" fontId="6" fillId="32" borderId="11" xfId="0" applyNumberFormat="1" applyFont="1" applyFill="1" applyBorder="1" applyAlignment="1">
      <alignment/>
    </xf>
    <xf numFmtId="173" fontId="8" fillId="32" borderId="0" xfId="0" applyNumberFormat="1" applyFont="1" applyFill="1" applyAlignment="1">
      <alignment/>
    </xf>
    <xf numFmtId="0" fontId="0" fillId="0" borderId="0" xfId="0" applyAlignment="1" quotePrefix="1">
      <alignment/>
    </xf>
    <xf numFmtId="173" fontId="8" fillId="32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2" fillId="32" borderId="0" xfId="0" applyNumberFormat="1" applyFont="1" applyFill="1" applyBorder="1" applyAlignment="1">
      <alignment horizontal="center" vertical="top"/>
    </xf>
    <xf numFmtId="173" fontId="12" fillId="32" borderId="0" xfId="0" applyNumberFormat="1" applyFont="1" applyFill="1" applyBorder="1" applyAlignment="1">
      <alignment horizontal="right"/>
    </xf>
    <xf numFmtId="0" fontId="0" fillId="0" borderId="0" xfId="0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73" fontId="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center" wrapText="1"/>
    </xf>
    <xf numFmtId="173" fontId="6" fillId="32" borderId="11" xfId="0" applyNumberFormat="1" applyFont="1" applyFill="1" applyBorder="1" applyAlignment="1" applyProtection="1">
      <alignment horizontal="right" vertical="center" wrapText="1"/>
      <protection/>
    </xf>
    <xf numFmtId="4" fontId="14" fillId="0" borderId="10" xfId="0" applyNumberFormat="1" applyFont="1" applyBorder="1" applyAlignment="1">
      <alignment horizontal="right" vertical="center" wrapText="1"/>
    </xf>
    <xf numFmtId="173" fontId="0" fillId="0" borderId="0" xfId="0" applyNumberFormat="1" applyBorder="1" applyAlignment="1" quotePrefix="1">
      <alignment vertical="top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32" borderId="0" xfId="0" applyFont="1" applyFill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top"/>
    </xf>
    <xf numFmtId="173" fontId="17" fillId="32" borderId="0" xfId="0" applyNumberFormat="1" applyFont="1" applyFill="1" applyAlignment="1">
      <alignment/>
    </xf>
    <xf numFmtId="0" fontId="6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showGridLines="0" tabSelected="1" zoomScalePageLayoutView="0" workbookViewId="0" topLeftCell="A1">
      <selection activeCell="G4" sqref="G4"/>
    </sheetView>
  </sheetViews>
  <sheetFormatPr defaultColWidth="9.140625" defaultRowHeight="12.75"/>
  <cols>
    <col min="1" max="1" width="44.7109375" style="0" customWidth="1"/>
    <col min="2" max="2" width="7.421875" style="0" customWidth="1"/>
    <col min="3" max="3" width="10.140625" style="0" customWidth="1"/>
    <col min="4" max="4" width="12.57421875" style="13" customWidth="1"/>
    <col min="5" max="5" width="15.421875" style="0" hidden="1" customWidth="1"/>
    <col min="6" max="7" width="12.57421875" style="13" customWidth="1"/>
    <col min="8" max="8" width="7.7109375" style="0" customWidth="1"/>
    <col min="9" max="9" width="8.8515625" style="16" customWidth="1"/>
    <col min="10" max="10" width="19.140625" style="16" customWidth="1"/>
    <col min="12" max="12" width="3.140625" style="0" customWidth="1"/>
  </cols>
  <sheetData>
    <row r="1" ht="12.75">
      <c r="G1" s="25" t="s">
        <v>81</v>
      </c>
    </row>
    <row r="2" ht="12.75">
      <c r="G2" s="25" t="s">
        <v>80</v>
      </c>
    </row>
    <row r="3" ht="12.75">
      <c r="G3" s="25" t="s">
        <v>85</v>
      </c>
    </row>
    <row r="4" spans="4:10" s="37" customFormat="1" ht="11.25">
      <c r="D4" s="39"/>
      <c r="F4" s="39"/>
      <c r="G4" s="39"/>
      <c r="I4" s="38"/>
      <c r="J4" s="38"/>
    </row>
    <row r="5" spans="1:10" ht="12.75">
      <c r="A5" s="23"/>
      <c r="B5" s="24"/>
      <c r="C5" s="24"/>
      <c r="D5" s="24"/>
      <c r="E5" s="1"/>
      <c r="F5" s="23"/>
      <c r="G5" s="23" t="s">
        <v>79</v>
      </c>
      <c r="H5" s="24"/>
      <c r="I5" s="24"/>
      <c r="J5" s="24"/>
    </row>
    <row r="6" spans="1:10" ht="12.75">
      <c r="A6" s="25"/>
      <c r="B6" s="24"/>
      <c r="C6" s="24"/>
      <c r="D6" s="24"/>
      <c r="E6" s="1"/>
      <c r="F6" s="25"/>
      <c r="G6" s="25" t="s">
        <v>51</v>
      </c>
      <c r="H6" s="24"/>
      <c r="I6" s="24"/>
      <c r="J6" s="24"/>
    </row>
    <row r="7" spans="1:10" ht="14.25">
      <c r="A7" s="25"/>
      <c r="B7" s="26"/>
      <c r="C7" s="26"/>
      <c r="D7" s="26"/>
      <c r="E7" s="2"/>
      <c r="F7" s="25"/>
      <c r="G7" s="25" t="s">
        <v>82</v>
      </c>
      <c r="H7" s="26"/>
      <c r="I7" s="26"/>
      <c r="J7" s="26"/>
    </row>
    <row r="8" spans="1:10" s="37" customFormat="1" ht="11.25">
      <c r="A8" s="33"/>
      <c r="B8" s="34"/>
      <c r="C8" s="34"/>
      <c r="D8" s="35"/>
      <c r="E8" s="36"/>
      <c r="F8" s="35"/>
      <c r="G8" s="35"/>
      <c r="I8" s="38"/>
      <c r="J8" s="38"/>
    </row>
    <row r="9" spans="1:7" ht="36" customHeight="1">
      <c r="A9" s="42" t="s">
        <v>71</v>
      </c>
      <c r="B9" s="42"/>
      <c r="C9" s="42"/>
      <c r="D9" s="42"/>
      <c r="E9" s="42"/>
      <c r="F9" s="42"/>
      <c r="G9" s="42"/>
    </row>
    <row r="10" spans="1:7" ht="16.5">
      <c r="A10" s="43" t="s">
        <v>72</v>
      </c>
      <c r="B10" s="43"/>
      <c r="C10" s="43"/>
      <c r="D10" s="43"/>
      <c r="E10" s="43"/>
      <c r="F10" s="43"/>
      <c r="G10" s="43"/>
    </row>
    <row r="11" spans="1:7" ht="13.5" customHeight="1">
      <c r="A11" s="27"/>
      <c r="B11" s="27"/>
      <c r="C11" s="27"/>
      <c r="D11" s="27"/>
      <c r="E11" s="27"/>
      <c r="F11" s="27"/>
      <c r="G11" s="28" t="s">
        <v>64</v>
      </c>
    </row>
    <row r="12" spans="1:7" ht="12.75">
      <c r="A12" s="44" t="s">
        <v>54</v>
      </c>
      <c r="B12" s="45" t="s">
        <v>33</v>
      </c>
      <c r="C12" s="46" t="s">
        <v>34</v>
      </c>
      <c r="D12" s="40" t="s">
        <v>73</v>
      </c>
      <c r="E12" s="1"/>
      <c r="F12" s="40" t="s">
        <v>74</v>
      </c>
      <c r="G12" s="40" t="s">
        <v>75</v>
      </c>
    </row>
    <row r="13" spans="1:7" ht="12.75">
      <c r="A13" s="44"/>
      <c r="B13" s="45"/>
      <c r="C13" s="47"/>
      <c r="D13" s="41"/>
      <c r="E13" s="1"/>
      <c r="F13" s="41"/>
      <c r="G13" s="41"/>
    </row>
    <row r="14" spans="1:7" ht="12.75">
      <c r="A14" s="5">
        <v>1</v>
      </c>
      <c r="B14" s="5">
        <v>2</v>
      </c>
      <c r="C14" s="5">
        <v>3</v>
      </c>
      <c r="D14" s="5">
        <v>4</v>
      </c>
      <c r="E14" s="5"/>
      <c r="F14" s="5">
        <v>5</v>
      </c>
      <c r="G14" s="5">
        <v>6</v>
      </c>
    </row>
    <row r="15" spans="1:10" s="8" customFormat="1" ht="12.75">
      <c r="A15" s="21" t="s">
        <v>35</v>
      </c>
      <c r="B15" s="4" t="s">
        <v>36</v>
      </c>
      <c r="C15" s="4"/>
      <c r="D15" s="12">
        <f>D16+D17+D18+D19+D20+D21</f>
        <v>31466.64</v>
      </c>
      <c r="E15" s="7">
        <v>1081500</v>
      </c>
      <c r="F15" s="12">
        <f>F16+F17+F18+F19+F20+F21</f>
        <v>29523.100000000002</v>
      </c>
      <c r="G15" s="12">
        <f>G16+G17+G18+G20+G21</f>
        <v>29043.85</v>
      </c>
      <c r="I15" s="17"/>
      <c r="J15" s="17"/>
    </row>
    <row r="16" spans="1:7" ht="24">
      <c r="A16" s="22" t="s">
        <v>55</v>
      </c>
      <c r="B16" s="9"/>
      <c r="C16" s="9" t="s">
        <v>0</v>
      </c>
      <c r="D16" s="11">
        <v>2598.5</v>
      </c>
      <c r="E16" s="3">
        <v>2393200</v>
      </c>
      <c r="F16" s="11">
        <v>2598.5</v>
      </c>
      <c r="G16" s="11">
        <v>2598.5</v>
      </c>
    </row>
    <row r="17" spans="1:7" ht="36">
      <c r="A17" s="22" t="s">
        <v>2</v>
      </c>
      <c r="B17" s="9"/>
      <c r="C17" s="9" t="s">
        <v>1</v>
      </c>
      <c r="D17" s="11">
        <v>3067.2</v>
      </c>
      <c r="E17" s="3">
        <v>19441300</v>
      </c>
      <c r="F17" s="11">
        <v>2773.6</v>
      </c>
      <c r="G17" s="11">
        <v>2773.66</v>
      </c>
    </row>
    <row r="18" spans="1:7" ht="36">
      <c r="A18" s="22" t="s">
        <v>56</v>
      </c>
      <c r="B18" s="9"/>
      <c r="C18" s="9" t="s">
        <v>3</v>
      </c>
      <c r="D18" s="11">
        <v>19932.2</v>
      </c>
      <c r="E18" s="3">
        <v>485047.59</v>
      </c>
      <c r="F18" s="11">
        <v>22729.2</v>
      </c>
      <c r="G18" s="11">
        <v>22249.89</v>
      </c>
    </row>
    <row r="19" spans="1:7" ht="12.75">
      <c r="A19" s="22" t="s">
        <v>62</v>
      </c>
      <c r="B19" s="9"/>
      <c r="C19" s="9" t="s">
        <v>63</v>
      </c>
      <c r="D19" s="11">
        <v>0</v>
      </c>
      <c r="E19" s="3"/>
      <c r="F19" s="11">
        <v>0</v>
      </c>
      <c r="G19" s="11">
        <v>0</v>
      </c>
    </row>
    <row r="20" spans="1:7" ht="12.75">
      <c r="A20" s="22" t="s">
        <v>5</v>
      </c>
      <c r="B20" s="9"/>
      <c r="C20" s="9" t="s">
        <v>4</v>
      </c>
      <c r="D20" s="11">
        <v>3189</v>
      </c>
      <c r="E20" s="3"/>
      <c r="F20" s="11">
        <v>0</v>
      </c>
      <c r="G20" s="11">
        <v>0</v>
      </c>
    </row>
    <row r="21" spans="1:7" ht="12.75">
      <c r="A21" s="22" t="s">
        <v>7</v>
      </c>
      <c r="B21" s="9"/>
      <c r="C21" s="9" t="s">
        <v>6</v>
      </c>
      <c r="D21" s="11">
        <v>2679.74</v>
      </c>
      <c r="E21" s="3">
        <v>491100</v>
      </c>
      <c r="F21" s="11">
        <v>1421.8</v>
      </c>
      <c r="G21" s="11">
        <v>1421.8</v>
      </c>
    </row>
    <row r="22" spans="1:10" ht="25.5">
      <c r="A22" s="21" t="s">
        <v>57</v>
      </c>
      <c r="B22" s="4" t="s">
        <v>37</v>
      </c>
      <c r="C22" s="4"/>
      <c r="D22" s="12">
        <f>D23+D24+D25</f>
        <v>2659.6</v>
      </c>
      <c r="E22" s="3">
        <v>320150</v>
      </c>
      <c r="F22" s="12">
        <f>F23+F24+F25</f>
        <v>1759.6</v>
      </c>
      <c r="G22" s="12">
        <f>G23+G24+G25</f>
        <v>1759.6</v>
      </c>
      <c r="I22" s="18"/>
      <c r="J22" s="19"/>
    </row>
    <row r="23" spans="1:10" ht="15">
      <c r="A23" s="22" t="s">
        <v>76</v>
      </c>
      <c r="B23" s="9"/>
      <c r="C23" s="9" t="s">
        <v>8</v>
      </c>
      <c r="D23" s="11">
        <v>870</v>
      </c>
      <c r="E23" s="3"/>
      <c r="F23" s="11">
        <v>570</v>
      </c>
      <c r="G23" s="11">
        <v>570</v>
      </c>
      <c r="I23" s="18"/>
      <c r="J23" s="19"/>
    </row>
    <row r="24" spans="1:10" ht="36">
      <c r="A24" s="22" t="s">
        <v>77</v>
      </c>
      <c r="B24" s="9"/>
      <c r="C24" s="9" t="s">
        <v>9</v>
      </c>
      <c r="D24" s="11">
        <f>2358.6-1689</f>
        <v>669.5999999999999</v>
      </c>
      <c r="E24" s="3"/>
      <c r="F24" s="11">
        <f>2358.6-1689</f>
        <v>669.5999999999999</v>
      </c>
      <c r="G24" s="11">
        <f>2358.6-1689</f>
        <v>669.5999999999999</v>
      </c>
      <c r="I24" s="18"/>
      <c r="J24" s="19"/>
    </row>
    <row r="25" spans="1:10" ht="24">
      <c r="A25" s="22" t="s">
        <v>53</v>
      </c>
      <c r="B25" s="9"/>
      <c r="C25" s="9" t="s">
        <v>52</v>
      </c>
      <c r="D25" s="11">
        <v>1120</v>
      </c>
      <c r="E25" s="3">
        <v>8504000</v>
      </c>
      <c r="F25" s="11">
        <v>520</v>
      </c>
      <c r="G25" s="11">
        <v>520</v>
      </c>
      <c r="I25" s="18"/>
      <c r="J25" s="19"/>
    </row>
    <row r="26" spans="1:10" ht="15">
      <c r="A26" s="21" t="s">
        <v>38</v>
      </c>
      <c r="B26" s="4" t="s">
        <v>39</v>
      </c>
      <c r="C26" s="4"/>
      <c r="D26" s="12">
        <f>D27+D28</f>
        <v>27040.050000000003</v>
      </c>
      <c r="E26" s="3">
        <v>4831693.15</v>
      </c>
      <c r="F26" s="12">
        <f>F27+F28</f>
        <v>30968.3</v>
      </c>
      <c r="G26" s="12">
        <f>G27+G28</f>
        <v>25628.11</v>
      </c>
      <c r="I26" s="18"/>
      <c r="J26" s="19"/>
    </row>
    <row r="27" spans="1:10" ht="15">
      <c r="A27" s="22" t="s">
        <v>58</v>
      </c>
      <c r="B27" s="9"/>
      <c r="C27" s="9" t="s">
        <v>10</v>
      </c>
      <c r="D27" s="11">
        <v>17355.56</v>
      </c>
      <c r="E27" s="3"/>
      <c r="F27" s="11">
        <f>13394+2000</f>
        <v>15394</v>
      </c>
      <c r="G27" s="11">
        <f>18158.11+2000</f>
        <v>20158.11</v>
      </c>
      <c r="I27" s="18"/>
      <c r="J27" s="19"/>
    </row>
    <row r="28" spans="1:10" ht="15">
      <c r="A28" s="22" t="s">
        <v>59</v>
      </c>
      <c r="B28" s="9"/>
      <c r="C28" s="9" t="s">
        <v>11</v>
      </c>
      <c r="D28" s="11">
        <v>9684.49</v>
      </c>
      <c r="E28" s="3">
        <v>14940379.04</v>
      </c>
      <c r="F28" s="11">
        <v>15574.3</v>
      </c>
      <c r="G28" s="11">
        <f>10470-500-4500</f>
        <v>5470</v>
      </c>
      <c r="I28" s="18"/>
      <c r="J28" s="19"/>
    </row>
    <row r="29" spans="1:10" ht="15">
      <c r="A29" s="21" t="s">
        <v>40</v>
      </c>
      <c r="B29" s="4" t="s">
        <v>41</v>
      </c>
      <c r="C29" s="4"/>
      <c r="D29" s="12">
        <f>D30+D31+D32+D33</f>
        <v>248226.11</v>
      </c>
      <c r="E29" s="3">
        <v>14312105.39</v>
      </c>
      <c r="F29" s="12">
        <f>F30+F31+F32+F33</f>
        <v>182741.71000000002</v>
      </c>
      <c r="G29" s="12">
        <f>G30+G31+G32+G33</f>
        <v>166254.05</v>
      </c>
      <c r="I29" s="18"/>
      <c r="J29" s="19"/>
    </row>
    <row r="30" spans="1:10" ht="15">
      <c r="A30" s="22" t="s">
        <v>13</v>
      </c>
      <c r="B30" s="9"/>
      <c r="C30" s="9" t="s">
        <v>12</v>
      </c>
      <c r="D30" s="15">
        <v>18065.02</v>
      </c>
      <c r="E30" s="3">
        <v>134909464.7</v>
      </c>
      <c r="F30" s="15">
        <v>21464.06</v>
      </c>
      <c r="G30" s="15">
        <v>6590.9</v>
      </c>
      <c r="I30" s="18"/>
      <c r="J30" s="19"/>
    </row>
    <row r="31" spans="1:13" ht="15">
      <c r="A31" s="22" t="s">
        <v>15</v>
      </c>
      <c r="B31" s="9"/>
      <c r="C31" s="9" t="s">
        <v>14</v>
      </c>
      <c r="D31" s="15">
        <f>843.88+1500</f>
        <v>2343.88</v>
      </c>
      <c r="E31" s="3">
        <v>20281905.31</v>
      </c>
      <c r="F31" s="15">
        <v>5160</v>
      </c>
      <c r="G31" s="15">
        <v>3550</v>
      </c>
      <c r="I31" s="32"/>
      <c r="J31" s="19"/>
      <c r="M31" s="14"/>
    </row>
    <row r="32" spans="1:10" ht="12.75">
      <c r="A32" s="22" t="s">
        <v>17</v>
      </c>
      <c r="B32" s="9"/>
      <c r="C32" s="9" t="s">
        <v>16</v>
      </c>
      <c r="D32" s="15">
        <v>189744.11</v>
      </c>
      <c r="E32" s="3"/>
      <c r="F32" s="15">
        <f>114709.05-2000</f>
        <v>112709.05</v>
      </c>
      <c r="G32" s="15">
        <f>114709.05-2000</f>
        <v>112709.05</v>
      </c>
      <c r="I32" s="20"/>
      <c r="J32" s="20"/>
    </row>
    <row r="33" spans="1:7" ht="14.25" customHeight="1">
      <c r="A33" s="22" t="s">
        <v>19</v>
      </c>
      <c r="B33" s="9"/>
      <c r="C33" s="9" t="s">
        <v>18</v>
      </c>
      <c r="D33" s="15">
        <v>38073.1</v>
      </c>
      <c r="E33" s="3">
        <v>319060</v>
      </c>
      <c r="F33" s="15">
        <f>43441.1-32.5</f>
        <v>43408.6</v>
      </c>
      <c r="G33" s="15">
        <f>43441.1-37</f>
        <v>43404.1</v>
      </c>
    </row>
    <row r="34" spans="1:7" ht="12.75">
      <c r="A34" s="21" t="s">
        <v>83</v>
      </c>
      <c r="B34" s="4" t="s">
        <v>68</v>
      </c>
      <c r="C34" s="9"/>
      <c r="D34" s="30">
        <f>D35</f>
        <v>0</v>
      </c>
      <c r="E34" s="31"/>
      <c r="F34" s="30">
        <f>F35</f>
        <v>2086.22</v>
      </c>
      <c r="G34" s="30">
        <f>G35</f>
        <v>0</v>
      </c>
    </row>
    <row r="35" spans="1:7" ht="12.75">
      <c r="A35" s="22" t="s">
        <v>69</v>
      </c>
      <c r="B35" s="9"/>
      <c r="C35" s="9" t="s">
        <v>70</v>
      </c>
      <c r="D35" s="15">
        <v>0</v>
      </c>
      <c r="E35" s="3"/>
      <c r="F35" s="15">
        <v>2086.22</v>
      </c>
      <c r="G35" s="15">
        <v>0</v>
      </c>
    </row>
    <row r="36" spans="1:7" ht="12.75">
      <c r="A36" s="21" t="s">
        <v>42</v>
      </c>
      <c r="B36" s="4" t="s">
        <v>43</v>
      </c>
      <c r="C36" s="4"/>
      <c r="D36" s="12">
        <f>D37</f>
        <v>966</v>
      </c>
      <c r="E36" s="3"/>
      <c r="F36" s="12">
        <f>F37</f>
        <v>966.1374000000001</v>
      </c>
      <c r="G36" s="12">
        <f>G37</f>
        <v>970.5</v>
      </c>
    </row>
    <row r="37" spans="1:7" ht="12.75">
      <c r="A37" s="22" t="s">
        <v>21</v>
      </c>
      <c r="B37" s="9"/>
      <c r="C37" s="9" t="s">
        <v>20</v>
      </c>
      <c r="D37" s="11">
        <v>966</v>
      </c>
      <c r="E37" s="3">
        <v>33110224.02</v>
      </c>
      <c r="F37" s="11">
        <f>559.5+406.6374</f>
        <v>966.1374000000001</v>
      </c>
      <c r="G37" s="11">
        <f>559.5+411</f>
        <v>970.5</v>
      </c>
    </row>
    <row r="38" spans="1:7" ht="12.75">
      <c r="A38" s="21" t="s">
        <v>60</v>
      </c>
      <c r="B38" s="4" t="s">
        <v>44</v>
      </c>
      <c r="C38" s="4"/>
      <c r="D38" s="12">
        <f>D39+D40</f>
        <v>57067.46</v>
      </c>
      <c r="E38" s="3">
        <v>38235862.97</v>
      </c>
      <c r="F38" s="12">
        <f>F39+F40</f>
        <v>44239.46</v>
      </c>
      <c r="G38" s="12">
        <f>G39+G40</f>
        <v>44239.5</v>
      </c>
    </row>
    <row r="39" spans="1:7" ht="12.75">
      <c r="A39" s="22" t="s">
        <v>23</v>
      </c>
      <c r="B39" s="9"/>
      <c r="C39" s="9" t="s">
        <v>22</v>
      </c>
      <c r="D39" s="11">
        <v>46969.96</v>
      </c>
      <c r="E39" s="3"/>
      <c r="F39" s="11">
        <v>34141.96</v>
      </c>
      <c r="G39" s="11">
        <v>34142</v>
      </c>
    </row>
    <row r="40" spans="1:7" ht="12.75">
      <c r="A40" s="22" t="s">
        <v>25</v>
      </c>
      <c r="B40" s="9"/>
      <c r="C40" s="9" t="s">
        <v>24</v>
      </c>
      <c r="D40" s="11">
        <v>10097.5</v>
      </c>
      <c r="E40" s="3">
        <v>318626</v>
      </c>
      <c r="F40" s="11">
        <v>10097.5</v>
      </c>
      <c r="G40" s="11">
        <v>10097.5</v>
      </c>
    </row>
    <row r="41" spans="1:7" ht="12.75">
      <c r="A41" s="21" t="s">
        <v>45</v>
      </c>
      <c r="B41" s="4" t="s">
        <v>46</v>
      </c>
      <c r="C41" s="4"/>
      <c r="D41" s="12">
        <f>D43+D42</f>
        <v>3229.67</v>
      </c>
      <c r="E41" s="3">
        <v>2272700</v>
      </c>
      <c r="F41" s="12">
        <f>F43+F42</f>
        <v>3982.98</v>
      </c>
      <c r="G41" s="12">
        <f>G42+G43</f>
        <v>4320.15</v>
      </c>
    </row>
    <row r="42" spans="1:7" ht="12.75">
      <c r="A42" s="22" t="s">
        <v>27</v>
      </c>
      <c r="B42" s="9"/>
      <c r="C42" s="9" t="s">
        <v>26</v>
      </c>
      <c r="D42" s="11">
        <v>1960</v>
      </c>
      <c r="E42" s="3"/>
      <c r="F42" s="11">
        <v>1960</v>
      </c>
      <c r="G42" s="11">
        <v>1960</v>
      </c>
    </row>
    <row r="43" spans="1:7" ht="12.75">
      <c r="A43" s="22" t="s">
        <v>28</v>
      </c>
      <c r="B43" s="9"/>
      <c r="C43" s="9" t="s">
        <v>78</v>
      </c>
      <c r="D43" s="11">
        <v>1269.67</v>
      </c>
      <c r="E43" s="3"/>
      <c r="F43" s="11">
        <v>2022.98</v>
      </c>
      <c r="G43" s="11">
        <v>2360.15</v>
      </c>
    </row>
    <row r="44" spans="1:7" ht="12.75">
      <c r="A44" s="21" t="s">
        <v>47</v>
      </c>
      <c r="B44" s="4" t="s">
        <v>48</v>
      </c>
      <c r="C44" s="4"/>
      <c r="D44" s="12">
        <f>D45</f>
        <v>2000</v>
      </c>
      <c r="E44" s="3"/>
      <c r="F44" s="12">
        <f>F45</f>
        <v>2000</v>
      </c>
      <c r="G44" s="12">
        <f>G45</f>
        <v>2000</v>
      </c>
    </row>
    <row r="45" spans="1:7" ht="12.75">
      <c r="A45" s="22" t="s">
        <v>30</v>
      </c>
      <c r="B45" s="9"/>
      <c r="C45" s="9" t="s">
        <v>29</v>
      </c>
      <c r="D45" s="11">
        <v>2000</v>
      </c>
      <c r="E45" s="3"/>
      <c r="F45" s="11">
        <v>2000</v>
      </c>
      <c r="G45" s="11">
        <v>2000</v>
      </c>
    </row>
    <row r="46" spans="1:7" ht="12.75">
      <c r="A46" s="21" t="s">
        <v>49</v>
      </c>
      <c r="B46" s="4" t="s">
        <v>50</v>
      </c>
      <c r="C46" s="4"/>
      <c r="D46" s="12">
        <f>D47</f>
        <v>2717.6</v>
      </c>
      <c r="E46" s="3"/>
      <c r="F46" s="12">
        <f>F47</f>
        <v>2717.6</v>
      </c>
      <c r="G46" s="12">
        <f>G47</f>
        <v>2717.6</v>
      </c>
    </row>
    <row r="47" spans="1:7" ht="12.75">
      <c r="A47" s="22" t="s">
        <v>32</v>
      </c>
      <c r="B47" s="9"/>
      <c r="C47" s="9" t="s">
        <v>31</v>
      </c>
      <c r="D47" s="11">
        <v>2717.6</v>
      </c>
      <c r="E47" s="3">
        <v>995374</v>
      </c>
      <c r="F47" s="11">
        <v>2717.6</v>
      </c>
      <c r="G47" s="11">
        <v>2717.6</v>
      </c>
    </row>
    <row r="48" spans="1:7" ht="12.75">
      <c r="A48" s="21" t="s">
        <v>84</v>
      </c>
      <c r="B48" s="4" t="s">
        <v>65</v>
      </c>
      <c r="C48" s="9"/>
      <c r="D48" s="12">
        <f>D49</f>
        <v>280</v>
      </c>
      <c r="E48" s="29"/>
      <c r="F48" s="12">
        <f>F49</f>
        <v>0</v>
      </c>
      <c r="G48" s="12">
        <f>G49</f>
        <v>0</v>
      </c>
    </row>
    <row r="49" spans="1:7" ht="24">
      <c r="A49" s="22" t="s">
        <v>66</v>
      </c>
      <c r="B49" s="9"/>
      <c r="C49" s="9" t="s">
        <v>67</v>
      </c>
      <c r="D49" s="11">
        <v>280</v>
      </c>
      <c r="E49" s="29"/>
      <c r="F49" s="11">
        <v>0</v>
      </c>
      <c r="G49" s="11">
        <v>0</v>
      </c>
    </row>
    <row r="50" spans="1:7" ht="12.75">
      <c r="A50" s="10" t="s">
        <v>61</v>
      </c>
      <c r="B50" s="6"/>
      <c r="C50" s="6"/>
      <c r="D50" s="12">
        <f>D15+D22+D26+D29+D36+D38+D41+D44+D46+D48</f>
        <v>375653.12999999995</v>
      </c>
      <c r="F50" s="12">
        <f>F15+F22+F26+F29+F36+F38+F41+F44+F46+F48+F34</f>
        <v>300985.1074</v>
      </c>
      <c r="G50" s="12">
        <f>G15+G22+G26+G29+G36+G38+G41+G44+G46+G48</f>
        <v>276933.36</v>
      </c>
    </row>
  </sheetData>
  <sheetProtection/>
  <mergeCells count="8">
    <mergeCell ref="F12:F13"/>
    <mergeCell ref="G12:G13"/>
    <mergeCell ref="A9:G9"/>
    <mergeCell ref="A10:G10"/>
    <mergeCell ref="A12:A13"/>
    <mergeCell ref="B12:B13"/>
    <mergeCell ref="C12:C13"/>
    <mergeCell ref="D12:D1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2021-06-01T06:20:13Z</cp:lastPrinted>
  <dcterms:created xsi:type="dcterms:W3CDTF">2002-03-11T10:22:12Z</dcterms:created>
  <dcterms:modified xsi:type="dcterms:W3CDTF">2021-06-02T08:12:01Z</dcterms:modified>
  <cp:category/>
  <cp:version/>
  <cp:contentType/>
  <cp:contentStatus/>
</cp:coreProperties>
</file>